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81" windowWidth="9930" windowHeight="8580" tabRatio="679" activeTab="0"/>
  </bookViews>
  <sheets>
    <sheet name="Benjamins" sheetId="1" r:id="rId1"/>
    <sheet name="Pupillen" sheetId="2" r:id="rId2"/>
    <sheet name="Miniemen" sheetId="3" r:id="rId3"/>
    <sheet name="Kadetten" sheetId="4" r:id="rId4"/>
    <sheet name="Scholieren" sheetId="5" r:id="rId5"/>
    <sheet name="Juniores" sheetId="6" r:id="rId6"/>
    <sheet name="Seniores" sheetId="7" r:id="rId7"/>
    <sheet name="Masters -45" sheetId="8" r:id="rId8"/>
    <sheet name="Masters +45" sheetId="9" r:id="rId9"/>
    <sheet name="Masters +55" sheetId="10" r:id="rId10"/>
    <sheet name="Tabel" sheetId="11" r:id="rId11"/>
  </sheets>
  <definedNames/>
  <calcPr fullCalcOnLoad="1"/>
</workbook>
</file>

<file path=xl/sharedStrings.xml><?xml version="1.0" encoding="utf-8"?>
<sst xmlns="http://schemas.openxmlformats.org/spreadsheetml/2006/main" count="1720" uniqueCount="754">
  <si>
    <t>Plaats</t>
  </si>
  <si>
    <t>punten</t>
  </si>
  <si>
    <t>opgav</t>
  </si>
  <si>
    <t>BREE</t>
  </si>
  <si>
    <t>GENK</t>
  </si>
  <si>
    <t xml:space="preserve">DILS </t>
  </si>
  <si>
    <t>LANA</t>
  </si>
  <si>
    <t xml:space="preserve">ST-TR </t>
  </si>
  <si>
    <t>NR</t>
  </si>
  <si>
    <t>NAAM</t>
  </si>
  <si>
    <t>GEB</t>
  </si>
  <si>
    <t>CLUB</t>
  </si>
  <si>
    <t>PL</t>
  </si>
  <si>
    <t>PT</t>
  </si>
  <si>
    <t>OPG</t>
  </si>
  <si>
    <t>opg</t>
  </si>
  <si>
    <t>OPGAVE</t>
  </si>
  <si>
    <t>OPGAV</t>
  </si>
  <si>
    <t>TONG</t>
  </si>
  <si>
    <t>MASTERS  HEREN +55</t>
  </si>
  <si>
    <t>MASTERS  HEREN +45</t>
  </si>
  <si>
    <t>MASTERS  HEREN -45</t>
  </si>
  <si>
    <t>SENIORS HEREN</t>
  </si>
  <si>
    <t xml:space="preserve">LOOI </t>
  </si>
  <si>
    <t xml:space="preserve">BREE </t>
  </si>
  <si>
    <t xml:space="preserve">ACA  </t>
  </si>
  <si>
    <t xml:space="preserve">ADD  </t>
  </si>
  <si>
    <t xml:space="preserve">MACD </t>
  </si>
  <si>
    <t xml:space="preserve">VMOL </t>
  </si>
  <si>
    <t xml:space="preserve">GENK </t>
  </si>
  <si>
    <t xml:space="preserve">ATLA </t>
  </si>
  <si>
    <t xml:space="preserve">NA   </t>
  </si>
  <si>
    <t xml:space="preserve">AVT  </t>
  </si>
  <si>
    <t xml:space="preserve">TACT </t>
  </si>
  <si>
    <t xml:space="preserve">RCT  </t>
  </si>
  <si>
    <t xml:space="preserve">DALO </t>
  </si>
  <si>
    <t xml:space="preserve">SACN </t>
  </si>
  <si>
    <t xml:space="preserve">RFCL </t>
  </si>
  <si>
    <t>SACN</t>
  </si>
  <si>
    <t>TACT</t>
  </si>
  <si>
    <t>DCLA</t>
  </si>
  <si>
    <t>ACA</t>
  </si>
  <si>
    <t xml:space="preserve">LIER </t>
  </si>
  <si>
    <t xml:space="preserve">DCLA </t>
  </si>
  <si>
    <t xml:space="preserve">Robben Simon             </t>
  </si>
  <si>
    <t xml:space="preserve">Kelchtermans Sander      </t>
  </si>
  <si>
    <t>Wojciechowski Darryl</t>
  </si>
  <si>
    <t xml:space="preserve">Sleurs Wout              </t>
  </si>
  <si>
    <t xml:space="preserve">Smeets Rutger            </t>
  </si>
  <si>
    <t xml:space="preserve">Gerits Jannes            </t>
  </si>
  <si>
    <t xml:space="preserve">Willems Jarne            </t>
  </si>
  <si>
    <t xml:space="preserve">Jehaes Michiel           </t>
  </si>
  <si>
    <t xml:space="preserve">Vanden Dungen Sten       </t>
  </si>
  <si>
    <t xml:space="preserve">Truyens Dries            </t>
  </si>
  <si>
    <t xml:space="preserve">Carlucci Lieven          </t>
  </si>
  <si>
    <t xml:space="preserve">Groenen Bernard          </t>
  </si>
  <si>
    <t xml:space="preserve">Van De Weyer Bo          </t>
  </si>
  <si>
    <t xml:space="preserve">De Beuckelaer Bram       </t>
  </si>
  <si>
    <t xml:space="preserve">Monnens Yenthe           </t>
  </si>
  <si>
    <t xml:space="preserve">Landuyt Andreas          </t>
  </si>
  <si>
    <t xml:space="preserve">Schepers Jeroen          </t>
  </si>
  <si>
    <t xml:space="preserve">Grammen Pieter           </t>
  </si>
  <si>
    <t xml:space="preserve">Stockmans Jo             </t>
  </si>
  <si>
    <t xml:space="preserve">Bylemans Jasper          </t>
  </si>
  <si>
    <t xml:space="preserve">Senden Udo*              </t>
  </si>
  <si>
    <t xml:space="preserve">Moermans Maarten         </t>
  </si>
  <si>
    <t xml:space="preserve">Geldof Ian               </t>
  </si>
  <si>
    <t xml:space="preserve">Geelen Sam               </t>
  </si>
  <si>
    <t xml:space="preserve">Carlucci Robin           </t>
  </si>
  <si>
    <t>AVT</t>
  </si>
  <si>
    <t xml:space="preserve">Hoobergs Jesse           </t>
  </si>
  <si>
    <t xml:space="preserve">Willems Jonas            </t>
  </si>
  <si>
    <t xml:space="preserve">Meulewaeter Charles      </t>
  </si>
  <si>
    <t xml:space="preserve">Schildermans Steve       </t>
  </si>
  <si>
    <t xml:space="preserve">Wils Bjarne              </t>
  </si>
  <si>
    <t xml:space="preserve">Monnens Sem              </t>
  </si>
  <si>
    <t xml:space="preserve">Seykens Jordy            </t>
  </si>
  <si>
    <t xml:space="preserve">Pannemans Stef           </t>
  </si>
  <si>
    <t xml:space="preserve">Vanhemel Mick            </t>
  </si>
  <si>
    <t xml:space="preserve">Snoeks Mathijs           </t>
  </si>
  <si>
    <t xml:space="preserve">Pannemans Thomas         </t>
  </si>
  <si>
    <t xml:space="preserve">Ceyssens Kris            </t>
  </si>
  <si>
    <t xml:space="preserve">Bauters Laurens          </t>
  </si>
  <si>
    <t xml:space="preserve">Mombeek Jonas            </t>
  </si>
  <si>
    <t xml:space="preserve">Deckx Dries              </t>
  </si>
  <si>
    <t xml:space="preserve">Breems Benneth*          </t>
  </si>
  <si>
    <t xml:space="preserve">Huysmans Brent           </t>
  </si>
  <si>
    <t xml:space="preserve">Wolfs Wouter             </t>
  </si>
  <si>
    <t xml:space="preserve">Corstjens Siebe          </t>
  </si>
  <si>
    <t xml:space="preserve">Hofinger Gianni          </t>
  </si>
  <si>
    <t xml:space="preserve">Jacobs Colin             </t>
  </si>
  <si>
    <t xml:space="preserve">Papen Robbe              </t>
  </si>
  <si>
    <t xml:space="preserve">Lavreysen Axel           </t>
  </si>
  <si>
    <t xml:space="preserve">Cuykx Dries              </t>
  </si>
  <si>
    <t xml:space="preserve">Cox Kobe                 </t>
  </si>
  <si>
    <t xml:space="preserve">Mbachu Kevin*            </t>
  </si>
  <si>
    <t xml:space="preserve">Lubon Camille            </t>
  </si>
  <si>
    <t xml:space="preserve">Brebels Joost            </t>
  </si>
  <si>
    <t xml:space="preserve">Voorter Pieter-Jan       </t>
  </si>
  <si>
    <t xml:space="preserve">Robben Jens              </t>
  </si>
  <si>
    <t xml:space="preserve">Michiels Mathieu         </t>
  </si>
  <si>
    <t xml:space="preserve">Peumans Niels            </t>
  </si>
  <si>
    <t xml:space="preserve">Driesen Christophe       </t>
  </si>
  <si>
    <t xml:space="preserve">Vanstapel Arno           </t>
  </si>
  <si>
    <t xml:space="preserve">Beckers Diederik         </t>
  </si>
  <si>
    <t xml:space="preserve">Berwaers Jeroen          </t>
  </si>
  <si>
    <t xml:space="preserve">Annaert Wouter           </t>
  </si>
  <si>
    <t xml:space="preserve">Daenen Jurgen            </t>
  </si>
  <si>
    <t xml:space="preserve">Motmans Glenn            </t>
  </si>
  <si>
    <t xml:space="preserve">Engelbosch Rogier        </t>
  </si>
  <si>
    <t>Claes Bram</t>
  </si>
  <si>
    <t xml:space="preserve">Wils Sverre              </t>
  </si>
  <si>
    <t xml:space="preserve">Carlucci Christiaan      </t>
  </si>
  <si>
    <t xml:space="preserve">Maes Dave                </t>
  </si>
  <si>
    <t xml:space="preserve">Moermans Pieter          </t>
  </si>
  <si>
    <t xml:space="preserve">Hex Leander              </t>
  </si>
  <si>
    <t xml:space="preserve">Vandebeek Maarten        </t>
  </si>
  <si>
    <t xml:space="preserve">Kelchtermans Glenn       </t>
  </si>
  <si>
    <t xml:space="preserve">Maes Dieter              </t>
  </si>
  <si>
    <t xml:space="preserve">Vandijck Rob             </t>
  </si>
  <si>
    <t xml:space="preserve">Vandeweyer Maarten       </t>
  </si>
  <si>
    <t xml:space="preserve">Nardozza Vincent         </t>
  </si>
  <si>
    <t xml:space="preserve">Hendrikx Jeroen          </t>
  </si>
  <si>
    <t xml:space="preserve">Vos Danny                </t>
  </si>
  <si>
    <t xml:space="preserve">Claes Filip              </t>
  </si>
  <si>
    <t xml:space="preserve">Gielkens Bart            </t>
  </si>
  <si>
    <t xml:space="preserve">Mentens Jimmy            </t>
  </si>
  <si>
    <t xml:space="preserve">Vanierschot Maarten      </t>
  </si>
  <si>
    <t xml:space="preserve">Schillewaert Dirk        </t>
  </si>
  <si>
    <t xml:space="preserve">Paesen Denny             </t>
  </si>
  <si>
    <t xml:space="preserve">Schillewaert Frank       </t>
  </si>
  <si>
    <t xml:space="preserve">Otmakhov  Oleg         </t>
  </si>
  <si>
    <t xml:space="preserve">Planas Juan              </t>
  </si>
  <si>
    <t xml:space="preserve">Schaillee Kurt            </t>
  </si>
  <si>
    <t xml:space="preserve">Marx Jean-Pierre              </t>
  </si>
  <si>
    <t xml:space="preserve">Van Opstal Walter       </t>
  </si>
  <si>
    <t xml:space="preserve">Claesen Kurt             </t>
  </si>
  <si>
    <t xml:space="preserve">Truyers Roel              </t>
  </si>
  <si>
    <t xml:space="preserve">Steegen Peter            </t>
  </si>
  <si>
    <t xml:space="preserve">Cuykx Bart                </t>
  </si>
  <si>
    <t xml:space="preserve">Bruggen Daniel           </t>
  </si>
  <si>
    <t xml:space="preserve">Daniels Jos                </t>
  </si>
  <si>
    <t xml:space="preserve">Geldof Vladimir           </t>
  </si>
  <si>
    <t>Van Houten Leo</t>
  </si>
  <si>
    <t>Raes Werner</t>
  </si>
  <si>
    <t>Janssen Ivo</t>
  </si>
  <si>
    <t>Gerits Erik</t>
  </si>
  <si>
    <t>Teunkens Karel</t>
  </si>
  <si>
    <t>Swinnen Francis</t>
  </si>
  <si>
    <t>Daniels Jean-Pierre</t>
  </si>
  <si>
    <t>Smeets Jef</t>
  </si>
  <si>
    <t xml:space="preserve">Boghe Guido              </t>
  </si>
  <si>
    <t xml:space="preserve">Surinx Jos                 </t>
  </si>
  <si>
    <t xml:space="preserve">Van Der Have Peter*      </t>
  </si>
  <si>
    <t xml:space="preserve">Geboers Erik             </t>
  </si>
  <si>
    <t xml:space="preserve">Molemans Willem         </t>
  </si>
  <si>
    <t xml:space="preserve">Bartoli Benny            </t>
  </si>
  <si>
    <t xml:space="preserve">Leijnen Ludo             </t>
  </si>
  <si>
    <t>Sleurs Jan</t>
  </si>
  <si>
    <t>Govaerts Kris</t>
  </si>
  <si>
    <t>Geuns René</t>
  </si>
  <si>
    <t xml:space="preserve">De Gelissen Joseph      </t>
  </si>
  <si>
    <t xml:space="preserve">Swennen Josephus       </t>
  </si>
  <si>
    <t xml:space="preserve">Roex Harie                </t>
  </si>
  <si>
    <t xml:space="preserve">Wijnen Raymond          </t>
  </si>
  <si>
    <t xml:space="preserve">Vanderheyden Jozef      </t>
  </si>
  <si>
    <t>opgave</t>
  </si>
  <si>
    <t>Borghoms Luc</t>
  </si>
  <si>
    <t>SPVI</t>
  </si>
  <si>
    <t>Hendrickx Eric</t>
  </si>
  <si>
    <t>Nijs Marc</t>
  </si>
  <si>
    <t>Vandooren Peter</t>
  </si>
  <si>
    <t>Stessens Leo</t>
  </si>
  <si>
    <t>Uitdebroeks Romain</t>
  </si>
  <si>
    <t>Kenis Tony</t>
  </si>
  <si>
    <t xml:space="preserve">Driesen Ronny </t>
  </si>
  <si>
    <t>NA</t>
  </si>
  <si>
    <t>Boonen Jos</t>
  </si>
  <si>
    <t>BENJAMINS JONGENS 2001-2002</t>
  </si>
  <si>
    <t xml:space="preserve"> BENJAMINS JONGENS 2000</t>
  </si>
  <si>
    <t>PUPILLEN JONGENS 1999</t>
  </si>
  <si>
    <t xml:space="preserve"> PUPILLEN JONGENS 1998</t>
  </si>
  <si>
    <t>MINIEMEN JONGENS 1997</t>
  </si>
  <si>
    <t xml:space="preserve"> MINIEMEN JONGENS 1996</t>
  </si>
  <si>
    <t>SCHOLIEREN JONGENS 1992 - 1993</t>
  </si>
  <si>
    <t>JUNIORS HEREN 1990 - 1991</t>
  </si>
  <si>
    <t>Donné Antoon</t>
  </si>
  <si>
    <t>Vande Bergh Francis</t>
  </si>
  <si>
    <t>Bens Benny</t>
  </si>
  <si>
    <t>Brulmans Jean</t>
  </si>
  <si>
    <t>Robben Danny</t>
  </si>
  <si>
    <t>Poffe Ludwig</t>
  </si>
  <si>
    <t>Quintens Gert</t>
  </si>
  <si>
    <t>Nassen Luc</t>
  </si>
  <si>
    <t>ADD</t>
  </si>
  <si>
    <t>Lemmens Joseph</t>
  </si>
  <si>
    <t>Kurvers Hub</t>
  </si>
  <si>
    <t>Heymans Marc</t>
  </si>
  <si>
    <t>Neven Rudi</t>
  </si>
  <si>
    <t>Van De Reijd Jozef</t>
  </si>
  <si>
    <t>Van Den Broeck Raf</t>
  </si>
  <si>
    <t>Houben Louis</t>
  </si>
  <si>
    <t>Van De Weyer Luc</t>
  </si>
  <si>
    <t>Raskin Lode</t>
  </si>
  <si>
    <t>Wolfs Michel</t>
  </si>
  <si>
    <t>Vanhemel Frank</t>
  </si>
  <si>
    <t>Driesen Dimitri</t>
  </si>
  <si>
    <t>Verachert Herman</t>
  </si>
  <si>
    <t>Nijs Nico</t>
  </si>
  <si>
    <t>Govaers Johan</t>
  </si>
  <si>
    <t>Vleugels Marc</t>
  </si>
  <si>
    <t>Rouvrois Peter</t>
  </si>
  <si>
    <t>Teunissen Hans</t>
  </si>
  <si>
    <t>Lenaers Gert</t>
  </si>
  <si>
    <t>Maes Erik</t>
  </si>
  <si>
    <t>Metten Ivan</t>
  </si>
  <si>
    <t>Hensenne Bruno</t>
  </si>
  <si>
    <t>Van Marcke Pascal</t>
  </si>
  <si>
    <t>Buts Eddy</t>
  </si>
  <si>
    <t>HULS</t>
  </si>
  <si>
    <t>Clerx Frank</t>
  </si>
  <si>
    <t>Grevendonck Jef</t>
  </si>
  <si>
    <t>Philippe Rudi</t>
  </si>
  <si>
    <t>Mombeek Gino</t>
  </si>
  <si>
    <t>Daniels Luc</t>
  </si>
  <si>
    <t>D'Arpino Angelo</t>
  </si>
  <si>
    <t>Bijnens Jos</t>
  </si>
  <si>
    <t xml:space="preserve">Ceyssens Jan             </t>
  </si>
  <si>
    <t>Schauwers Antoine</t>
  </si>
  <si>
    <t xml:space="preserve">Creusen Tim              </t>
  </si>
  <si>
    <t xml:space="preserve">Theys Brent              </t>
  </si>
  <si>
    <t xml:space="preserve">Deckx Jef                </t>
  </si>
  <si>
    <t xml:space="preserve">Kerkhofs Stijn           </t>
  </si>
  <si>
    <t xml:space="preserve">Moesen Robbe             </t>
  </si>
  <si>
    <t xml:space="preserve">Seykens Miguel           </t>
  </si>
  <si>
    <t xml:space="preserve">Hermans Ruben            </t>
  </si>
  <si>
    <t xml:space="preserve">Driesen Sim              </t>
  </si>
  <si>
    <t xml:space="preserve">Diallo Bastiaan          </t>
  </si>
  <si>
    <t xml:space="preserve">Lefevre Jarno            </t>
  </si>
  <si>
    <t xml:space="preserve">Vanderheyden Maxime      </t>
  </si>
  <si>
    <t xml:space="preserve">Coenen Lucas             </t>
  </si>
  <si>
    <t xml:space="preserve">Noblesse Siebe           </t>
  </si>
  <si>
    <t xml:space="preserve">Thijs  Neel              </t>
  </si>
  <si>
    <t>Degelin Seppe</t>
  </si>
  <si>
    <t xml:space="preserve">Lambrichts Jorre         </t>
  </si>
  <si>
    <t xml:space="preserve">Sanchez-tirado Vinny     </t>
  </si>
  <si>
    <t xml:space="preserve">Kelchtermans Yoeri       </t>
  </si>
  <si>
    <t xml:space="preserve">Vanderstappen Yannick    </t>
  </si>
  <si>
    <t xml:space="preserve">Bettens Kris             </t>
  </si>
  <si>
    <t>Huysmans Stan</t>
  </si>
  <si>
    <t xml:space="preserve">Bertrand Ignace          </t>
  </si>
  <si>
    <t>Philippe Jasper</t>
  </si>
  <si>
    <t>Claes Teun</t>
  </si>
  <si>
    <t xml:space="preserve">Van Dorsselaer Jonas     </t>
  </si>
  <si>
    <t xml:space="preserve">Goossens Bram            </t>
  </si>
  <si>
    <t xml:space="preserve">Prenen Senne             </t>
  </si>
  <si>
    <t xml:space="preserve">Nuyts Mike               </t>
  </si>
  <si>
    <t xml:space="preserve">D'onofrio Lauriano       </t>
  </si>
  <si>
    <t xml:space="preserve">Faes Wout                </t>
  </si>
  <si>
    <t xml:space="preserve">Hesius Jan               </t>
  </si>
  <si>
    <t xml:space="preserve">Vandebroek Sil           </t>
  </si>
  <si>
    <t xml:space="preserve">D'agostino Silvio        </t>
  </si>
  <si>
    <t xml:space="preserve">SPA  </t>
  </si>
  <si>
    <t xml:space="preserve">Broux Tom                </t>
  </si>
  <si>
    <t xml:space="preserve">Corstjens Dieter         </t>
  </si>
  <si>
    <t xml:space="preserve">Przygoda Xander          </t>
  </si>
  <si>
    <t xml:space="preserve">Vandersteen Yente        </t>
  </si>
  <si>
    <t xml:space="preserve">Chignesse Siemen         </t>
  </si>
  <si>
    <t xml:space="preserve">Panzetta Alessandro      </t>
  </si>
  <si>
    <t xml:space="preserve">Braeken Senne            </t>
  </si>
  <si>
    <t xml:space="preserve">Hermans Cedric           </t>
  </si>
  <si>
    <t xml:space="preserve">Wertelaers Ties          </t>
  </si>
  <si>
    <t xml:space="preserve">Thielens Jarne           </t>
  </si>
  <si>
    <t xml:space="preserve">Pesout Tobias            </t>
  </si>
  <si>
    <t xml:space="preserve">Nijsten Vinney           </t>
  </si>
  <si>
    <t xml:space="preserve">Truyens Sander           </t>
  </si>
  <si>
    <t xml:space="preserve">Lemmens Jordy            </t>
  </si>
  <si>
    <t xml:space="preserve">Moons Elco               </t>
  </si>
  <si>
    <t xml:space="preserve">Vaes Bjarne              </t>
  </si>
  <si>
    <t xml:space="preserve">Vancraybeek Lars         </t>
  </si>
  <si>
    <t xml:space="preserve">Deferm Jonas             </t>
  </si>
  <si>
    <t xml:space="preserve">Pinxten Noah             </t>
  </si>
  <si>
    <t xml:space="preserve">Lambrecht Harley         </t>
  </si>
  <si>
    <t xml:space="preserve">Bervoets Marnik          </t>
  </si>
  <si>
    <t xml:space="preserve">Frederix Jelle           </t>
  </si>
  <si>
    <t xml:space="preserve">Quintens Willemjan       </t>
  </si>
  <si>
    <t xml:space="preserve">Verduyckt Martijn        </t>
  </si>
  <si>
    <t xml:space="preserve">Janssen Kris             </t>
  </si>
  <si>
    <t xml:space="preserve">Corstjens Neel           </t>
  </si>
  <si>
    <t xml:space="preserve">Cuykx Lars               </t>
  </si>
  <si>
    <t xml:space="preserve">Ait M'hidra Nordine      </t>
  </si>
  <si>
    <t xml:space="preserve">Vanderspikken Emiel      </t>
  </si>
  <si>
    <t xml:space="preserve">Kerkhofs Dries           </t>
  </si>
  <si>
    <t xml:space="preserve">Lefevre Sven             </t>
  </si>
  <si>
    <t xml:space="preserve">Meesen Glenn             </t>
  </si>
  <si>
    <t xml:space="preserve">Gaens  Noah              </t>
  </si>
  <si>
    <t xml:space="preserve">Maesen Jory              </t>
  </si>
  <si>
    <t xml:space="preserve">Geyskens Siebe           </t>
  </si>
  <si>
    <t xml:space="preserve">Miloskowic Sid           </t>
  </si>
  <si>
    <t xml:space="preserve">Sijsmans Frederik        </t>
  </si>
  <si>
    <t>Bloemen Vincent</t>
  </si>
  <si>
    <t xml:space="preserve">Didden Thibaut           </t>
  </si>
  <si>
    <t xml:space="preserve">Scheelen Toni            </t>
  </si>
  <si>
    <t xml:space="preserve">Duchateau Nathan         </t>
  </si>
  <si>
    <t xml:space="preserve">Millen Jan               </t>
  </si>
  <si>
    <t xml:space="preserve">Mathys Jordy             </t>
  </si>
  <si>
    <t xml:space="preserve">Ruts Emiel               </t>
  </si>
  <si>
    <t>Jacobs Daan</t>
  </si>
  <si>
    <t xml:space="preserve">Thijs Toon               </t>
  </si>
  <si>
    <t xml:space="preserve">Vanbroekhoven Senne      </t>
  </si>
  <si>
    <t xml:space="preserve">Heessels Kyani           </t>
  </si>
  <si>
    <t xml:space="preserve">Rijks Jup                </t>
  </si>
  <si>
    <t xml:space="preserve">Jansen Kristof           </t>
  </si>
  <si>
    <t xml:space="preserve">Teuchie Arno             </t>
  </si>
  <si>
    <t xml:space="preserve">Gijsen Maarten           </t>
  </si>
  <si>
    <t xml:space="preserve">Beckers Wim              </t>
  </si>
  <si>
    <t xml:space="preserve">Govaers Hans             </t>
  </si>
  <si>
    <t xml:space="preserve">Metten Lorijn            </t>
  </si>
  <si>
    <t>Kuypers Wim</t>
  </si>
  <si>
    <t xml:space="preserve">Panis Brecht             </t>
  </si>
  <si>
    <t>Claes Nico</t>
  </si>
  <si>
    <t xml:space="preserve">Noben Hendrik            </t>
  </si>
  <si>
    <t xml:space="preserve">Plessers Bram            </t>
  </si>
  <si>
    <t xml:space="preserve">Vissers Yens             </t>
  </si>
  <si>
    <t xml:space="preserve">Herbots Joachim          </t>
  </si>
  <si>
    <t xml:space="preserve">Plevoets Tom             </t>
  </si>
  <si>
    <t xml:space="preserve">Vandevenne Stef          </t>
  </si>
  <si>
    <t xml:space="preserve">Van De Reyd Yarne        </t>
  </si>
  <si>
    <t xml:space="preserve">Gijbels Wout             </t>
  </si>
  <si>
    <t xml:space="preserve">Jeurissen Jasper         </t>
  </si>
  <si>
    <t xml:space="preserve">Windmolders Sam          </t>
  </si>
  <si>
    <t xml:space="preserve">Beert Emiel              </t>
  </si>
  <si>
    <t xml:space="preserve">Verlinden Luca           </t>
  </si>
  <si>
    <t>Dries CŽdric</t>
  </si>
  <si>
    <t xml:space="preserve">Wouters Sieberen         </t>
  </si>
  <si>
    <t xml:space="preserve">Boutsen Bart             </t>
  </si>
  <si>
    <t xml:space="preserve">Wellens Quinten          </t>
  </si>
  <si>
    <t xml:space="preserve">Truyers Ian              </t>
  </si>
  <si>
    <t xml:space="preserve">Van Baelen Jurgen        </t>
  </si>
  <si>
    <t xml:space="preserve">ACHL </t>
  </si>
  <si>
    <t xml:space="preserve">Corstjens Thomas         </t>
  </si>
  <si>
    <t xml:space="preserve">Verbiest Robby           </t>
  </si>
  <si>
    <t xml:space="preserve">Huybrechts Tim           </t>
  </si>
  <si>
    <t xml:space="preserve">Colla Brecht             </t>
  </si>
  <si>
    <t xml:space="preserve">Janssen Sven             </t>
  </si>
  <si>
    <t xml:space="preserve">Van Cappellen Joy        </t>
  </si>
  <si>
    <t xml:space="preserve">Mélotte Sébastien        </t>
  </si>
  <si>
    <t xml:space="preserve">Drees Ysbert             </t>
  </si>
  <si>
    <t xml:space="preserve">Gommers Jo               </t>
  </si>
  <si>
    <t xml:space="preserve">Croonenborghs Jens       </t>
  </si>
  <si>
    <t xml:space="preserve">Waton  Yens              </t>
  </si>
  <si>
    <t xml:space="preserve">Vanstapel Sam            </t>
  </si>
  <si>
    <t xml:space="preserve">Voortmans Seppe          </t>
  </si>
  <si>
    <t xml:space="preserve">Gerits David             </t>
  </si>
  <si>
    <t>Jansen Matthias</t>
  </si>
  <si>
    <t>Trippaers Jules</t>
  </si>
  <si>
    <t xml:space="preserve">Joosten Sven             </t>
  </si>
  <si>
    <t>Gabriels Arne</t>
  </si>
  <si>
    <t xml:space="preserve">Vanbroekhoven Stef       </t>
  </si>
  <si>
    <t xml:space="preserve">Muzyka Michael           </t>
  </si>
  <si>
    <t xml:space="preserve">Steensels Bram           </t>
  </si>
  <si>
    <t xml:space="preserve">Yilmaz Nicky             </t>
  </si>
  <si>
    <t xml:space="preserve">Nulens Guy               </t>
  </si>
  <si>
    <t xml:space="preserve">Segers Sam               </t>
  </si>
  <si>
    <t xml:space="preserve">Coenen Simon             </t>
  </si>
  <si>
    <t xml:space="preserve">Clerix Jander            </t>
  </si>
  <si>
    <t xml:space="preserve">Eerdekens Sam            </t>
  </si>
  <si>
    <t xml:space="preserve">Ramon Jeff               </t>
  </si>
  <si>
    <t xml:space="preserve">Wouters Bert             </t>
  </si>
  <si>
    <t xml:space="preserve">Metten Diederik          </t>
  </si>
  <si>
    <t xml:space="preserve">Truyers Yano             </t>
  </si>
  <si>
    <t xml:space="preserve">Augustinus Michael       </t>
  </si>
  <si>
    <t>Schauwers Francois</t>
  </si>
  <si>
    <t>Vandeloo Dries</t>
  </si>
  <si>
    <t>Vanassen Kobe</t>
  </si>
  <si>
    <t xml:space="preserve">Reintjens Sharon*        </t>
  </si>
  <si>
    <t xml:space="preserve">Jochems Maarten          </t>
  </si>
  <si>
    <t xml:space="preserve">Dijckmans Dries          </t>
  </si>
  <si>
    <t xml:space="preserve">Swinnen Yoeri            </t>
  </si>
  <si>
    <t xml:space="preserve">Meeus Luke               </t>
  </si>
  <si>
    <t xml:space="preserve">Saren Jordy              </t>
  </si>
  <si>
    <t xml:space="preserve">Van Gool Pieter          </t>
  </si>
  <si>
    <t xml:space="preserve">Denorme Sander           </t>
  </si>
  <si>
    <t xml:space="preserve">Leuse Dieter             </t>
  </si>
  <si>
    <t>Franssen Cederic</t>
  </si>
  <si>
    <t xml:space="preserve">Carlucci Maarten         </t>
  </si>
  <si>
    <t>Gerits Joris</t>
  </si>
  <si>
    <t>Maes Mathias</t>
  </si>
  <si>
    <t xml:space="preserve">De Cremer Glenn          </t>
  </si>
  <si>
    <t xml:space="preserve">Smolders Jo              </t>
  </si>
  <si>
    <t xml:space="preserve">Robben Tom               </t>
  </si>
  <si>
    <t xml:space="preserve">Muutjens Michael         </t>
  </si>
  <si>
    <t xml:space="preserve">Metten Marnik            </t>
  </si>
  <si>
    <t>Lenaerts Laurens</t>
  </si>
  <si>
    <t xml:space="preserve">Dullers Gil              </t>
  </si>
  <si>
    <t xml:space="preserve">Henri Jarrick            </t>
  </si>
  <si>
    <t xml:space="preserve">Maes Brecht              </t>
  </si>
  <si>
    <t xml:space="preserve">Neven Jorrit             </t>
  </si>
  <si>
    <t>Clement Toon</t>
  </si>
  <si>
    <t xml:space="preserve">Kelchtermans Brent       </t>
  </si>
  <si>
    <t>Driezen Siem</t>
  </si>
  <si>
    <t xml:space="preserve">Harms Pieter             </t>
  </si>
  <si>
    <t xml:space="preserve">Van Den Bosch Cédric     </t>
  </si>
  <si>
    <t xml:space="preserve">Vrijsen Viktor           </t>
  </si>
  <si>
    <t xml:space="preserve">Benaets Tom              </t>
  </si>
  <si>
    <t xml:space="preserve">Jacobs Brett             </t>
  </si>
  <si>
    <t xml:space="preserve">Albert Brent             </t>
  </si>
  <si>
    <t xml:space="preserve">Chala Tulu Mergersa*     </t>
  </si>
  <si>
    <t xml:space="preserve">Vandikkelen Kristof      </t>
  </si>
  <si>
    <t xml:space="preserve">Steegmans  Daan          </t>
  </si>
  <si>
    <t xml:space="preserve">Melotte Niels            </t>
  </si>
  <si>
    <t xml:space="preserve">Vanhentenrijk Jordy      </t>
  </si>
  <si>
    <t xml:space="preserve">Ramaekers Jente          </t>
  </si>
  <si>
    <t xml:space="preserve">Scheepers Martijn        </t>
  </si>
  <si>
    <t xml:space="preserve">Molderez Tom             </t>
  </si>
  <si>
    <t xml:space="preserve">Poffe Chiel              </t>
  </si>
  <si>
    <t xml:space="preserve">Leleu Lino               </t>
  </si>
  <si>
    <t xml:space="preserve">Henri Arne               </t>
  </si>
  <si>
    <t xml:space="preserve">Bylemans Tom             </t>
  </si>
  <si>
    <t xml:space="preserve">Geens Jelle              </t>
  </si>
  <si>
    <t xml:space="preserve">Latinne Reynaldo         </t>
  </si>
  <si>
    <t xml:space="preserve">Huts Gijsbrecht          </t>
  </si>
  <si>
    <t>Hooyberghs Jens</t>
  </si>
  <si>
    <t xml:space="preserve">Boeckmans Joost          </t>
  </si>
  <si>
    <t xml:space="preserve">Denorme Wouter           </t>
  </si>
  <si>
    <t xml:space="preserve">Brouwers Patrick*        </t>
  </si>
  <si>
    <t xml:space="preserve">D'onofrio Valentino      </t>
  </si>
  <si>
    <t xml:space="preserve">Max Joeri                </t>
  </si>
  <si>
    <t xml:space="preserve">Boghe Nick               </t>
  </si>
  <si>
    <t xml:space="preserve">Vandebeek Arnold         </t>
  </si>
  <si>
    <t xml:space="preserve">Beckers Joris            </t>
  </si>
  <si>
    <t xml:space="preserve">Put Pieter               </t>
  </si>
  <si>
    <t xml:space="preserve">Michiels Jasper          </t>
  </si>
  <si>
    <t xml:space="preserve">Smout Andreas            </t>
  </si>
  <si>
    <t xml:space="preserve">Van Houtven Joris        </t>
  </si>
  <si>
    <t xml:space="preserve">Jansen Jens              </t>
  </si>
  <si>
    <t xml:space="preserve">Stevens Daan             </t>
  </si>
  <si>
    <t xml:space="preserve">Degens Pieter            </t>
  </si>
  <si>
    <t xml:space="preserve">Ruytinx Pieter           </t>
  </si>
  <si>
    <t xml:space="preserve">Foets Ruben              </t>
  </si>
  <si>
    <t xml:space="preserve">Bollen Frank             </t>
  </si>
  <si>
    <t xml:space="preserve">Maes Geert               </t>
  </si>
  <si>
    <t>Devel Philippe</t>
  </si>
  <si>
    <t>Vanhoovels Jo</t>
  </si>
  <si>
    <t xml:space="preserve">Kenis Ruben              </t>
  </si>
  <si>
    <t xml:space="preserve">Durnez Brecht            </t>
  </si>
  <si>
    <t xml:space="preserve">Jacobs Kris              </t>
  </si>
  <si>
    <t xml:space="preserve">Salden Tom               </t>
  </si>
  <si>
    <t xml:space="preserve">Ruymen Wouter            </t>
  </si>
  <si>
    <t xml:space="preserve">Cornelissen Simon        </t>
  </si>
  <si>
    <t xml:space="preserve">Smeets Dirk              </t>
  </si>
  <si>
    <t xml:space="preserve">Van Hemel Nick           </t>
  </si>
  <si>
    <t xml:space="preserve">Denissen Jorg            </t>
  </si>
  <si>
    <t xml:space="preserve">Van Wilderode Jorik      </t>
  </si>
  <si>
    <t xml:space="preserve">Croes Jo                 </t>
  </si>
  <si>
    <t xml:space="preserve">Magchiels Andries        </t>
  </si>
  <si>
    <t xml:space="preserve">Dusar Lieven             </t>
  </si>
  <si>
    <t xml:space="preserve">Van Den Broek Stefan     </t>
  </si>
  <si>
    <t xml:space="preserve">Neven Koen               </t>
  </si>
  <si>
    <t xml:space="preserve">Nys Sven                 </t>
  </si>
  <si>
    <t xml:space="preserve">Bosmans Lukas            </t>
  </si>
  <si>
    <t xml:space="preserve">Eurlings Robin           </t>
  </si>
  <si>
    <t xml:space="preserve">Heemskerk Steven         </t>
  </si>
  <si>
    <t xml:space="preserve">Martens Niels            </t>
  </si>
  <si>
    <t xml:space="preserve">Christiaens Wouter       </t>
  </si>
  <si>
    <t xml:space="preserve">Chody Kurt               </t>
  </si>
  <si>
    <t xml:space="preserve">Vranken Joris            </t>
  </si>
  <si>
    <t xml:space="preserve">Van Gauwbergen Peter     </t>
  </si>
  <si>
    <t xml:space="preserve">HF   </t>
  </si>
  <si>
    <t xml:space="preserve">ROBA </t>
  </si>
  <si>
    <t>Ait Abbou Hassan</t>
  </si>
  <si>
    <t>Palmans Peter</t>
  </si>
  <si>
    <t>Dops Ghislain</t>
  </si>
  <si>
    <t>Dullers Andre</t>
  </si>
  <si>
    <t>Vandeweyer Nico</t>
  </si>
  <si>
    <t>Hergarten Rainer</t>
  </si>
  <si>
    <t>DUITSL</t>
  </si>
  <si>
    <t>Oeyen Dirk</t>
  </si>
  <si>
    <t>Kerkhofs Jaak</t>
  </si>
  <si>
    <t>Rutten Rudy</t>
  </si>
  <si>
    <t>Paridaens Johan</t>
  </si>
  <si>
    <t>GEEL</t>
  </si>
  <si>
    <t>Audoor Frank</t>
  </si>
  <si>
    <t>ROBA</t>
  </si>
  <si>
    <t>Vanderspikken Lander</t>
  </si>
  <si>
    <t>Grispen Rocky</t>
  </si>
  <si>
    <t>Forneck Andreas</t>
  </si>
  <si>
    <t>Muller Sebastien</t>
  </si>
  <si>
    <t>Kolter Mathias</t>
  </si>
  <si>
    <t>Detrez Damien</t>
  </si>
  <si>
    <t>RFCL</t>
  </si>
  <si>
    <t>Rizzo Mattias</t>
  </si>
  <si>
    <t xml:space="preserve">Poets Wout               </t>
  </si>
  <si>
    <t>Basteijns Emile</t>
  </si>
  <si>
    <t>Schuermans Art</t>
  </si>
  <si>
    <t>Smeets Briek</t>
  </si>
  <si>
    <t>Aerenhouts Sander</t>
  </si>
  <si>
    <t>Verboven Arne</t>
  </si>
  <si>
    <t xml:space="preserve">Grommen Daan             </t>
  </si>
  <si>
    <t>Scheldeman Willem</t>
  </si>
  <si>
    <t>Peeters Alexander</t>
  </si>
  <si>
    <t>Lipkens Stef</t>
  </si>
  <si>
    <t xml:space="preserve">Janssen Jef              </t>
  </si>
  <si>
    <t xml:space="preserve">Vanhengel Lennert        </t>
  </si>
  <si>
    <t>Daenen Mats</t>
  </si>
  <si>
    <t>Daenen Gill</t>
  </si>
  <si>
    <t>Cadeddu Maurizio</t>
  </si>
  <si>
    <t xml:space="preserve">De Bruychere Karel       </t>
  </si>
  <si>
    <t xml:space="preserve">Vanormelingen Kamiel     </t>
  </si>
  <si>
    <t xml:space="preserve">Poets Ward               </t>
  </si>
  <si>
    <t>Vranckx Bjarne</t>
  </si>
  <si>
    <t>Basteijns Arne</t>
  </si>
  <si>
    <t>Schreurs Lukas</t>
  </si>
  <si>
    <t>Opgave</t>
  </si>
  <si>
    <t xml:space="preserve">Reynders Brent           </t>
  </si>
  <si>
    <t xml:space="preserve">Hinoul Tristan           </t>
  </si>
  <si>
    <t xml:space="preserve">Vande Kerkhof Bram       </t>
  </si>
  <si>
    <t xml:space="preserve">Eycken Emile             </t>
  </si>
  <si>
    <t>Van Den Oetelaar Steven</t>
  </si>
  <si>
    <t>Nysen Martijn</t>
  </si>
  <si>
    <t xml:space="preserve">Buelens  Sander          </t>
  </si>
  <si>
    <t xml:space="preserve">Goetschalckx Rigo        </t>
  </si>
  <si>
    <t xml:space="preserve">Brouns Yannick*          </t>
  </si>
  <si>
    <t xml:space="preserve">Verschelde Viktor        </t>
  </si>
  <si>
    <t xml:space="preserve">Carremans Rense          </t>
  </si>
  <si>
    <t xml:space="preserve">Kellens Yenthe           </t>
  </si>
  <si>
    <t>Van Suetendaal Michael</t>
  </si>
  <si>
    <t xml:space="preserve">Janssen Willem           </t>
  </si>
  <si>
    <t xml:space="preserve">Hoogmartens Pol          </t>
  </si>
  <si>
    <t xml:space="preserve">Habex Filip              </t>
  </si>
  <si>
    <t xml:space="preserve">Morato Jordy             </t>
  </si>
  <si>
    <t>Agten Jarrit</t>
  </si>
  <si>
    <t>Schuermans Tijs</t>
  </si>
  <si>
    <t>Van Hove Niels</t>
  </si>
  <si>
    <t>Hardy Tibeau</t>
  </si>
  <si>
    <t xml:space="preserve">Franssen  Cederic        </t>
  </si>
  <si>
    <t xml:space="preserve">Zontrop Jeroen           </t>
  </si>
  <si>
    <t xml:space="preserve">Smeets Martijn           </t>
  </si>
  <si>
    <t xml:space="preserve">Hulsbosch Philip         </t>
  </si>
  <si>
    <t xml:space="preserve">Vanormelingen Ewout      </t>
  </si>
  <si>
    <t xml:space="preserve">Battello Jordy           </t>
  </si>
  <si>
    <t xml:space="preserve">KoubariI Jelle            </t>
  </si>
  <si>
    <t xml:space="preserve">Hendriks Jelle           </t>
  </si>
  <si>
    <t xml:space="preserve">Smolders Toontje         </t>
  </si>
  <si>
    <t>Medina-Navio Jordi</t>
  </si>
  <si>
    <t xml:space="preserve">Houben Pieter-Jan        </t>
  </si>
  <si>
    <t>Aerts Tim</t>
  </si>
  <si>
    <t>Agten Arne</t>
  </si>
  <si>
    <t xml:space="preserve">Bijnens Jonas            </t>
  </si>
  <si>
    <t>Dupont Jan</t>
  </si>
  <si>
    <t xml:space="preserve">Scivoletto Alexandre     </t>
  </si>
  <si>
    <t>Wanat Frederic</t>
  </si>
  <si>
    <t xml:space="preserve">Giedts Sam               </t>
  </si>
  <si>
    <t xml:space="preserve">Van Dyck Niels           </t>
  </si>
  <si>
    <t>Heremans Julien</t>
  </si>
  <si>
    <t>Maes Michael</t>
  </si>
  <si>
    <t xml:space="preserve">Jans Bert                </t>
  </si>
  <si>
    <t xml:space="preserve">Geboers Robrecht         </t>
  </si>
  <si>
    <t xml:space="preserve">Delcommune Pierre        </t>
  </si>
  <si>
    <t xml:space="preserve">Kabala Eric*             </t>
  </si>
  <si>
    <t xml:space="preserve">Dullers Jan              </t>
  </si>
  <si>
    <t xml:space="preserve">Lenaerts Robin           </t>
  </si>
  <si>
    <t xml:space="preserve">Claessens Bart           </t>
  </si>
  <si>
    <t>Verlaak Jorne</t>
  </si>
  <si>
    <t>Gijbels Bas</t>
  </si>
  <si>
    <t xml:space="preserve">Kebron Quentin           </t>
  </si>
  <si>
    <t xml:space="preserve">Bernier Rodolphe         </t>
  </si>
  <si>
    <t xml:space="preserve">Mertens Tomas            </t>
  </si>
  <si>
    <t>Schreurs Simon</t>
  </si>
  <si>
    <t>Schreurs Hendrik</t>
  </si>
  <si>
    <t xml:space="preserve">Douwen Yorben            </t>
  </si>
  <si>
    <t xml:space="preserve">Morato Claudio           </t>
  </si>
  <si>
    <t>Van Hemel Tim</t>
  </si>
  <si>
    <t>VMOL</t>
  </si>
  <si>
    <t xml:space="preserve">Paques Benoit            </t>
  </si>
  <si>
    <t xml:space="preserve">Mertens Raf              </t>
  </si>
  <si>
    <t xml:space="preserve">Simons Stef              </t>
  </si>
  <si>
    <t>Martens Simon</t>
  </si>
  <si>
    <t xml:space="preserve">Moreels Jasper           </t>
  </si>
  <si>
    <t xml:space="preserve">Schoofs Sander           </t>
  </si>
  <si>
    <t xml:space="preserve">Houben Wouter            </t>
  </si>
  <si>
    <t>Heusdens Tom</t>
  </si>
  <si>
    <t>Dit is geen officiele tussenstand!</t>
  </si>
  <si>
    <t>NEER</t>
  </si>
  <si>
    <t>LOMM</t>
  </si>
  <si>
    <t>ALKE</t>
  </si>
  <si>
    <t>TOT</t>
  </si>
  <si>
    <t>BONUS</t>
  </si>
  <si>
    <t>WWW.ATLA.BE</t>
  </si>
  <si>
    <t>KADETTEN JONGENS 1994 - 1995</t>
  </si>
  <si>
    <t>Stand LCC</t>
  </si>
  <si>
    <t>Bali Sami</t>
  </si>
  <si>
    <t>Van Lessen Daan</t>
  </si>
  <si>
    <t>Van Lessen Wout</t>
  </si>
  <si>
    <t>Huysmans Laurens</t>
  </si>
  <si>
    <t>Helsen Bart</t>
  </si>
  <si>
    <t>Hoen Ronald</t>
  </si>
  <si>
    <t>Van Eetvelde Arno</t>
  </si>
  <si>
    <t>Vanderlinden Jari</t>
  </si>
  <si>
    <t>Bali Anass</t>
  </si>
  <si>
    <t>Prenen Sander</t>
  </si>
  <si>
    <t>Oeyen Tibo</t>
  </si>
  <si>
    <t>Gabriels Gijs</t>
  </si>
  <si>
    <t>Van Der Stappen Mathieu</t>
  </si>
  <si>
    <t>Nuy Rick</t>
  </si>
  <si>
    <t>Muyldermans Jens</t>
  </si>
  <si>
    <t>BONH</t>
  </si>
  <si>
    <t>Jonkman Sybout</t>
  </si>
  <si>
    <t>Hendrikckx Jannis</t>
  </si>
  <si>
    <t>Huysmans Klaas</t>
  </si>
  <si>
    <t>Venken Bjorn</t>
  </si>
  <si>
    <t>T'Syen Jannick</t>
  </si>
  <si>
    <t>Smeets Ivan</t>
  </si>
  <si>
    <t>Winderickx Ruben</t>
  </si>
  <si>
    <t>Bruggen Wouter</t>
  </si>
  <si>
    <t>Van De Broek Jorik</t>
  </si>
  <si>
    <t>Hauben Cedric</t>
  </si>
  <si>
    <t>T'Syen Wim</t>
  </si>
  <si>
    <t>Bocken Roel</t>
  </si>
  <si>
    <t>MACD</t>
  </si>
  <si>
    <t>Reynders Jos</t>
  </si>
  <si>
    <t>Vandebroek Johan</t>
  </si>
  <si>
    <t>Vanhengel Maarten</t>
  </si>
  <si>
    <t>Leks Alejandro</t>
  </si>
  <si>
    <t>Van De Velde Vincent</t>
  </si>
  <si>
    <t>ATLA</t>
  </si>
  <si>
    <t>Schoofs Tuur</t>
  </si>
  <si>
    <t>BAV</t>
  </si>
  <si>
    <t>Ameel Sander</t>
  </si>
  <si>
    <t>HAC</t>
  </si>
  <si>
    <t>Vandaele Ilario</t>
  </si>
  <si>
    <t>Bijnens Niels</t>
  </si>
  <si>
    <t>Schoofs Kobe</t>
  </si>
  <si>
    <t>Muermans Maxim</t>
  </si>
  <si>
    <t>Dewitte Thijs</t>
  </si>
  <si>
    <t>Severijns Senne</t>
  </si>
  <si>
    <t>Derks Lesley</t>
  </si>
  <si>
    <t>NED</t>
  </si>
  <si>
    <t>Jespers Wim</t>
  </si>
  <si>
    <t>Nardozza Kristof</t>
  </si>
  <si>
    <t>Jans Roeland</t>
  </si>
  <si>
    <t>Schoffelen Joerie</t>
  </si>
  <si>
    <t>VOLH</t>
  </si>
  <si>
    <t>Peter Wilhelmus Cornelis</t>
  </si>
  <si>
    <t>Meertens Rene</t>
  </si>
  <si>
    <t>Heemskerk Cornelius</t>
  </si>
  <si>
    <t>Claassen Carel</t>
  </si>
  <si>
    <t>Dreessen Jacques</t>
  </si>
  <si>
    <t>Engelen Guillaume</t>
  </si>
  <si>
    <t>Bruggen Jo</t>
  </si>
  <si>
    <t xml:space="preserve">Swennen Rob             </t>
  </si>
  <si>
    <t>Verlinden Simon</t>
  </si>
  <si>
    <t>RCT</t>
  </si>
  <si>
    <t>Goossens Gilles</t>
  </si>
  <si>
    <t>Flossy Lasse</t>
  </si>
  <si>
    <t>Vromans Dante</t>
  </si>
  <si>
    <t>Mertens Thomas</t>
  </si>
  <si>
    <t>Opg</t>
  </si>
  <si>
    <t>DALO</t>
  </si>
  <si>
    <t>Janssens Jeroen</t>
  </si>
  <si>
    <t>Leus Alejandro</t>
  </si>
  <si>
    <t>Boers Jordy</t>
  </si>
  <si>
    <t>BERT</t>
  </si>
  <si>
    <t>Clarebots Marnicq</t>
  </si>
  <si>
    <t>Doraene Elroy</t>
  </si>
  <si>
    <t>Bosmans Pieter</t>
  </si>
  <si>
    <t>Wellens Jolan</t>
  </si>
  <si>
    <t>Vanderlinden Laurens</t>
  </si>
  <si>
    <t>Scheelen Brecht</t>
  </si>
  <si>
    <t>Engelen Mathias</t>
  </si>
  <si>
    <t>Mathijs Benjamien</t>
  </si>
  <si>
    <t>Boons Jef</t>
  </si>
  <si>
    <t>DUFF</t>
  </si>
  <si>
    <t>Van De Put Thomas</t>
  </si>
  <si>
    <t>Baets Tom</t>
  </si>
  <si>
    <t>Liefrink Jeroen</t>
  </si>
  <si>
    <t>Maes Tom</t>
  </si>
  <si>
    <t>Derbaix Patrick</t>
  </si>
  <si>
    <t>Boons Dirk</t>
  </si>
  <si>
    <t>Steensels Hendrik</t>
  </si>
  <si>
    <t>Broekhoven Patrick</t>
  </si>
  <si>
    <t>Moreels Jerry</t>
  </si>
  <si>
    <t>Van Otten Geert</t>
  </si>
  <si>
    <t>Moermans Louis</t>
  </si>
  <si>
    <t>Bekkers Paul Anton</t>
  </si>
  <si>
    <t>Simons Frank</t>
  </si>
  <si>
    <t>Quinten Willy</t>
  </si>
  <si>
    <t>Weckx Peter</t>
  </si>
  <si>
    <t>Rubbrecht Chris</t>
  </si>
  <si>
    <t>Van Gerven Gerard</t>
  </si>
  <si>
    <t>Michiels Peter</t>
  </si>
  <si>
    <t>Knapen Wietse</t>
  </si>
  <si>
    <t>Vanuytrecht Seth</t>
  </si>
  <si>
    <t>Vanbeckevoort Lukas</t>
  </si>
  <si>
    <t>Steegmans Andreas</t>
  </si>
  <si>
    <t>Vanhelmont Ruben</t>
  </si>
  <si>
    <t>Quintiens Tim</t>
  </si>
  <si>
    <t>Surgeon Jens</t>
  </si>
  <si>
    <t>Smets Emiel</t>
  </si>
  <si>
    <t>Fransen Joerie</t>
  </si>
  <si>
    <t>Weyne Liam</t>
  </si>
  <si>
    <t>Franssens Jens</t>
  </si>
  <si>
    <t>Dingens Senne</t>
  </si>
  <si>
    <t>Surgeon Yannick</t>
  </si>
  <si>
    <t>Elsen Pieter</t>
  </si>
  <si>
    <t>Knapen Robbe</t>
  </si>
  <si>
    <t>Braeken Rein</t>
  </si>
  <si>
    <t>Van Gompel Mann</t>
  </si>
  <si>
    <t>Vandervelden Dries</t>
  </si>
  <si>
    <t>Achten Wout</t>
  </si>
  <si>
    <t>Bierwaerts Emiel</t>
  </si>
  <si>
    <t>Thijssen Xavier</t>
  </si>
  <si>
    <t>Joosten Stefan</t>
  </si>
  <si>
    <t>AVZK</t>
  </si>
  <si>
    <t>Van Opstal Rudi</t>
  </si>
  <si>
    <t>Hermans Luc</t>
  </si>
  <si>
    <t>Maes Peter</t>
  </si>
  <si>
    <t>Manshoven Rene</t>
  </si>
  <si>
    <t>Sabbe Jasper</t>
  </si>
  <si>
    <t>Sabbe Klaas</t>
  </si>
  <si>
    <t>HERV</t>
  </si>
  <si>
    <t>Vandueren Lucas</t>
  </si>
  <si>
    <t>Martens Robin</t>
  </si>
  <si>
    <t>Beelen Stan</t>
  </si>
  <si>
    <t>Luys Bjorn</t>
  </si>
  <si>
    <t>Leenknecht Arthus</t>
  </si>
  <si>
    <t>Genoe Robbe</t>
  </si>
  <si>
    <t>FCHA</t>
  </si>
  <si>
    <t>Renard Loic</t>
  </si>
  <si>
    <t>Naert Natan</t>
  </si>
  <si>
    <t>Simons Ruben</t>
  </si>
  <si>
    <t>Langedock Niels</t>
  </si>
  <si>
    <t>Graindourze Renaud</t>
  </si>
  <si>
    <t>Peters Marten</t>
  </si>
  <si>
    <t>Peters Jasper</t>
  </si>
  <si>
    <t>Van Hemelryck Karel</t>
  </si>
  <si>
    <t>De Clerck Lukas</t>
  </si>
  <si>
    <t>Berden Florian</t>
  </si>
  <si>
    <t>Putzeys Piet</t>
  </si>
  <si>
    <t>Vanmechelen Thomas</t>
  </si>
  <si>
    <t>Kelchtermans Peter</t>
  </si>
  <si>
    <t>Wouters Johan</t>
  </si>
  <si>
    <t>Surkijn Erik</t>
  </si>
  <si>
    <t>Quadflieg Marc</t>
  </si>
  <si>
    <t>Schoels Marc</t>
  </si>
  <si>
    <t>Hermans Patrick</t>
  </si>
  <si>
    <t>Porco Mario</t>
  </si>
  <si>
    <t>Di Vito Domenico</t>
  </si>
  <si>
    <t>Willems David</t>
  </si>
  <si>
    <t>Lemoine Marc</t>
  </si>
  <si>
    <t>Elsen Roger</t>
  </si>
  <si>
    <t>De Neve Gert</t>
  </si>
  <si>
    <t>Kempeneers Jules</t>
  </si>
  <si>
    <t>Daneels David</t>
  </si>
</sst>
</file>

<file path=xl/styles.xml><?xml version="1.0" encoding="utf-8"?>
<styleSheet xmlns="http://schemas.openxmlformats.org/spreadsheetml/2006/main">
  <numFmts count="41">
    <numFmt numFmtId="5" formatCode="&quot;EUR&quot;\ #,##0_-;&quot;EUR&quot;\ #,##0\-"/>
    <numFmt numFmtId="6" formatCode="&quot;EUR&quot;\ #,##0_-;[Red]&quot;EUR&quot;\ #,##0\-"/>
    <numFmt numFmtId="7" formatCode="&quot;EUR&quot;\ #,##0.00_-;&quot;EUR&quot;\ #,##0.00\-"/>
    <numFmt numFmtId="8" formatCode="&quot;EUR&quot;\ #,##0.00_-;[Red]&quot;EUR&quot;\ #,##0.00\-"/>
    <numFmt numFmtId="42" formatCode="_-&quot;EUR&quot;\ * #,##0_-;_-&quot;EUR&quot;\ * #,##0\-;_-&quot;EUR&quot;\ * &quot;-&quot;_-;_-@_-"/>
    <numFmt numFmtId="41" formatCode="_-* #,##0_-;_-* #,##0\-;_-* &quot;-&quot;_-;_-@_-"/>
    <numFmt numFmtId="44" formatCode="_-&quot;EUR&quot;\ * #,##0.00_-;_-&quot;EUR&quot;\ * #,##0.00\-;_-&quot;EUR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&quot;€&quot;\ * #,##0.00_-;_-&quot;€&quot;\ * #,##0.00\-;_-&quot;€&quot;\ * &quot;-&quot;??_-;_-@_-"/>
    <numFmt numFmtId="194" formatCode="d/m"/>
    <numFmt numFmtId="195" formatCode="&quot;€&quot;\ #,##0_-"/>
    <numFmt numFmtId="196" formatCode="00"/>
  </numFmts>
  <fonts count="3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20"/>
      <color indexed="4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9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94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94" fontId="2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6" fillId="0" borderId="16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7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4" fillId="0" borderId="0" xfId="44" applyFont="1" applyAlignment="1" applyProtection="1">
      <alignment/>
      <protection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19" xfId="0" applyFont="1" applyFill="1" applyBorder="1" applyAlignment="1">
      <alignment/>
    </xf>
    <xf numFmtId="196" fontId="1" fillId="0" borderId="0" xfId="0" applyNumberFormat="1" applyFont="1" applyAlignment="1">
      <alignment horizontal="center"/>
    </xf>
    <xf numFmtId="196" fontId="6" fillId="0" borderId="0" xfId="0" applyNumberFormat="1" applyFont="1" applyAlignment="1">
      <alignment/>
    </xf>
    <xf numFmtId="196" fontId="26" fillId="0" borderId="19" xfId="0" applyNumberFormat="1" applyFont="1" applyBorder="1" applyAlignment="1">
      <alignment horizontal="center"/>
    </xf>
    <xf numFmtId="196" fontId="1" fillId="0" borderId="13" xfId="0" applyNumberFormat="1" applyFont="1" applyBorder="1" applyAlignment="1">
      <alignment horizontal="center"/>
    </xf>
    <xf numFmtId="196" fontId="0" fillId="0" borderId="13" xfId="0" applyNumberFormat="1" applyFont="1" applyFill="1" applyBorder="1" applyAlignment="1">
      <alignment horizontal="center"/>
    </xf>
    <xf numFmtId="196" fontId="0" fillId="0" borderId="13" xfId="0" applyNumberFormat="1" applyFont="1" applyBorder="1" applyAlignment="1">
      <alignment horizontal="center"/>
    </xf>
    <xf numFmtId="196" fontId="0" fillId="24" borderId="13" xfId="0" applyNumberFormat="1" applyFont="1" applyFill="1" applyBorder="1" applyAlignment="1">
      <alignment horizontal="center"/>
    </xf>
    <xf numFmtId="196" fontId="0" fillId="0" borderId="0" xfId="0" applyNumberFormat="1" applyFont="1" applyFill="1" applyBorder="1" applyAlignment="1">
      <alignment horizontal="center"/>
    </xf>
    <xf numFmtId="196" fontId="1" fillId="24" borderId="0" xfId="0" applyNumberFormat="1" applyFont="1" applyFill="1" applyBorder="1" applyAlignment="1">
      <alignment horizontal="center"/>
    </xf>
    <xf numFmtId="196" fontId="0" fillId="25" borderId="13" xfId="0" applyNumberFormat="1" applyFont="1" applyFill="1" applyBorder="1" applyAlignment="1">
      <alignment horizontal="center"/>
    </xf>
    <xf numFmtId="196" fontId="0" fillId="0" borderId="0" xfId="0" applyNumberFormat="1" applyFont="1" applyAlignment="1">
      <alignment/>
    </xf>
    <xf numFmtId="0" fontId="1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196" fontId="0" fillId="5" borderId="13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6" xfId="0" applyFont="1" applyFill="1" applyBorder="1" applyAlignment="1" quotePrefix="1">
      <alignment horizontal="center"/>
    </xf>
    <xf numFmtId="0" fontId="0" fillId="5" borderId="13" xfId="0" applyFont="1" applyFill="1" applyBorder="1" applyAlignment="1" quotePrefix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0" borderId="0" xfId="0" applyFont="1" applyAlignment="1">
      <alignment/>
    </xf>
    <xf numFmtId="0" fontId="26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6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7" fillId="5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7" fillId="0" borderId="13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6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5" borderId="1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5" borderId="15" xfId="0" applyFont="1" applyFill="1" applyBorder="1" applyAlignment="1" quotePrefix="1">
      <alignment horizontal="center"/>
    </xf>
    <xf numFmtId="0" fontId="0" fillId="5" borderId="16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5" borderId="15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/>
    </xf>
    <xf numFmtId="0" fontId="28" fillId="0" borderId="0" xfId="44" applyFont="1" applyFill="1" applyAlignment="1" applyProtection="1">
      <alignment horizontal="center"/>
      <protection/>
    </xf>
    <xf numFmtId="0" fontId="28" fillId="0" borderId="19" xfId="44" applyFont="1" applyFill="1" applyBorder="1" applyAlignment="1" applyProtection="1">
      <alignment horizontal="center"/>
      <protection/>
    </xf>
    <xf numFmtId="0" fontId="26" fillId="0" borderId="1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rgb="FFFFFFFF"/>
      </font>
      <border/>
    </dxf>
    <dxf>
      <font>
        <color rgb="FFCC99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2</xdr:col>
      <xdr:colOff>209550</xdr:colOff>
      <xdr:row>6</xdr:row>
      <xdr:rowOff>190500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1762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57150</xdr:rowOff>
    </xdr:from>
    <xdr:to>
      <xdr:col>19</xdr:col>
      <xdr:colOff>276225</xdr:colOff>
      <xdr:row>6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714625" y="57150"/>
          <a:ext cx="5448300" cy="1257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9933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Limburgs Cross Criterium 08-09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.be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K126"/>
  <sheetViews>
    <sheetView tabSelected="1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71" customWidth="1"/>
    <col min="4" max="4" width="7.28125" style="44" customWidth="1"/>
    <col min="5" max="5" width="5.57421875" style="47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9.140625" style="90" hidden="1" customWidth="1"/>
    <col min="36" max="16384" width="9.140625" style="44" customWidth="1"/>
  </cols>
  <sheetData>
    <row r="1" spans="1:23" ht="15.75" customHeight="1">
      <c r="A1" s="108"/>
      <c r="B1" s="1"/>
      <c r="C1" s="61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61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6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61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61"/>
      <c r="D5" s="1"/>
      <c r="E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61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C7" s="6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U7" s="120" t="s">
        <v>588</v>
      </c>
      <c r="V7" s="120"/>
      <c r="W7" s="120"/>
      <c r="X7" s="120"/>
      <c r="Y7" s="120"/>
    </row>
    <row r="8" spans="1:26" ht="15.75" customHeight="1">
      <c r="A8" s="108"/>
      <c r="B8" s="1" t="s">
        <v>582</v>
      </c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U8" s="121"/>
      <c r="V8" s="121"/>
      <c r="W8" s="121"/>
      <c r="X8" s="121"/>
      <c r="Y8" s="121"/>
      <c r="Z8" s="116"/>
    </row>
    <row r="9" spans="3:26" ht="15.75" customHeight="1">
      <c r="C9" s="123"/>
      <c r="D9" s="12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86" t="s">
        <v>586</v>
      </c>
      <c r="X9" s="86" t="s">
        <v>587</v>
      </c>
      <c r="Y9" s="96" t="s">
        <v>590</v>
      </c>
      <c r="Z9" s="89"/>
    </row>
    <row r="10" spans="1:26" ht="15.75" customHeight="1">
      <c r="A10" s="122" t="s">
        <v>178</v>
      </c>
      <c r="B10" s="122"/>
      <c r="C10" s="63"/>
      <c r="D10" s="52"/>
      <c r="E10" s="43"/>
      <c r="F10" s="6"/>
      <c r="G10" s="5"/>
      <c r="H10" s="4"/>
      <c r="I10" s="5"/>
      <c r="J10" s="4"/>
      <c r="K10" s="5"/>
      <c r="L10" s="6"/>
      <c r="M10" s="5"/>
      <c r="N10" s="6"/>
      <c r="O10" s="5"/>
      <c r="P10" s="6"/>
      <c r="Q10" s="18"/>
      <c r="R10" s="6"/>
      <c r="S10" s="7"/>
      <c r="T10" s="6"/>
      <c r="U10" s="7"/>
      <c r="V10" s="6"/>
      <c r="W10" s="86"/>
      <c r="X10" s="86"/>
      <c r="Y10" s="96"/>
      <c r="Z10" s="89"/>
    </row>
    <row r="11" spans="1:25" ht="15.75" customHeight="1">
      <c r="A11" s="12" t="s">
        <v>8</v>
      </c>
      <c r="B11" s="8" t="s">
        <v>9</v>
      </c>
      <c r="C11" s="64" t="s">
        <v>10</v>
      </c>
      <c r="D11" s="8" t="s">
        <v>11</v>
      </c>
      <c r="E11" s="10" t="s">
        <v>12</v>
      </c>
      <c r="F11" s="9" t="s">
        <v>13</v>
      </c>
      <c r="G11" s="9" t="s">
        <v>12</v>
      </c>
      <c r="H11" s="9" t="s">
        <v>13</v>
      </c>
      <c r="I11" s="9" t="s">
        <v>12</v>
      </c>
      <c r="J11" s="9" t="s">
        <v>13</v>
      </c>
      <c r="K11" s="9" t="s">
        <v>12</v>
      </c>
      <c r="L11" s="9" t="s">
        <v>13</v>
      </c>
      <c r="M11" s="9" t="s">
        <v>12</v>
      </c>
      <c r="N11" s="9" t="s">
        <v>13</v>
      </c>
      <c r="O11" s="9" t="s">
        <v>12</v>
      </c>
      <c r="P11" s="9" t="s">
        <v>13</v>
      </c>
      <c r="Q11" s="9" t="s">
        <v>12</v>
      </c>
      <c r="R11" s="9" t="s">
        <v>13</v>
      </c>
      <c r="S11" s="9" t="s">
        <v>12</v>
      </c>
      <c r="T11" s="9" t="s">
        <v>13</v>
      </c>
      <c r="U11" s="9" t="s">
        <v>12</v>
      </c>
      <c r="V11" s="9" t="s">
        <v>13</v>
      </c>
      <c r="W11" s="86"/>
      <c r="X11" s="86"/>
      <c r="Y11" s="96"/>
    </row>
    <row r="12" spans="1:37" ht="15.75" customHeight="1">
      <c r="A12" s="14">
        <v>1</v>
      </c>
      <c r="B12" s="19" t="s">
        <v>231</v>
      </c>
      <c r="C12" s="65">
        <v>1</v>
      </c>
      <c r="D12" s="19" t="s">
        <v>28</v>
      </c>
      <c r="E12" s="25"/>
      <c r="F12" s="42">
        <f>IF(E12="","",VLOOKUP(E12,Tabel!$A$1:$B$106,2,FALSE))</f>
      </c>
      <c r="G12" s="25">
        <v>1</v>
      </c>
      <c r="H12" s="42">
        <f>IF(G12="","",VLOOKUP(G12,Tabel!$A$1:$B$106,2,FALSE))</f>
        <v>200</v>
      </c>
      <c r="I12" s="28">
        <v>1</v>
      </c>
      <c r="J12" s="42">
        <f>IF(I12="","",VLOOKUP(I12,Tabel!$A$1:$B$106,2,FALSE))</f>
        <v>200</v>
      </c>
      <c r="K12" s="11">
        <v>1</v>
      </c>
      <c r="L12" s="42">
        <f>IF(K12="","",VLOOKUP(K12,Tabel!$A$1:$B$106,2,FALSE))</f>
        <v>200</v>
      </c>
      <c r="M12" s="11">
        <v>1</v>
      </c>
      <c r="N12" s="42">
        <f>IF(M12="","",VLOOKUP(M12,Tabel!$A$1:$B$106,2,FALSE))</f>
        <v>200</v>
      </c>
      <c r="O12" s="11">
        <v>1</v>
      </c>
      <c r="P12" s="42">
        <f>IF(O12="","",VLOOKUP(O12,Tabel!$A$1:$B$106,2,FALSE))</f>
        <v>200</v>
      </c>
      <c r="Q12" s="11">
        <v>1</v>
      </c>
      <c r="R12" s="42">
        <f>IF(Q12="","",VLOOKUP(Q12,Tabel!$A$1:$B$106,2,FALSE))</f>
        <v>200</v>
      </c>
      <c r="S12" s="12"/>
      <c r="T12" s="42"/>
      <c r="U12" s="12">
        <v>2</v>
      </c>
      <c r="V12" s="42">
        <f>IF(U12="","",VLOOKUP(U12,Tabel!$A$1:$B$106,2,FALSE))</f>
        <v>190</v>
      </c>
      <c r="W12" s="86">
        <f aca="true" t="shared" si="0" ref="W12:W30">SUM(F12,H12,J12,L12,N12,P12,R12,T12,V12)</f>
        <v>1390</v>
      </c>
      <c r="X12" s="86">
        <f aca="true" t="shared" si="1" ref="X12:X30">IF(COUNT(F12,H12,J12,L12,N12,P12,R12,T12,V12)=7,5,IF(COUNT(F12,H12,J12,L12,N12,P12,R12,T12,V12)=8,15,IF(COUNT(F12,H12,J12,L12,N12,P12,R12,T12,V12)=9,30,0)))</f>
        <v>5</v>
      </c>
      <c r="Y12" s="96">
        <f>SUMPRODUCT(LARGE(AA12:AI12,{1,2,3,4,5,6}))+X12</f>
        <v>1205</v>
      </c>
      <c r="Z12" s="115">
        <f aca="true" t="shared" si="2" ref="Z12:Z30">COUNTA(E12,G12,I12,K12,M12,O12,Q12,S12,U12)</f>
        <v>7</v>
      </c>
      <c r="AA12" s="90">
        <f>F12</f>
      </c>
      <c r="AB12" s="90">
        <f>H12</f>
        <v>200</v>
      </c>
      <c r="AC12" s="89">
        <f>J12</f>
        <v>200</v>
      </c>
      <c r="AD12" s="89">
        <f>L12</f>
        <v>200</v>
      </c>
      <c r="AE12" s="90">
        <f>N12</f>
        <v>200</v>
      </c>
      <c r="AF12" s="90">
        <f>P12</f>
        <v>200</v>
      </c>
      <c r="AG12" s="90">
        <f>R12</f>
        <v>200</v>
      </c>
      <c r="AH12" s="90">
        <f>T12</f>
        <v>0</v>
      </c>
      <c r="AI12" s="90">
        <f>V12</f>
        <v>190</v>
      </c>
      <c r="AJ12" s="90"/>
      <c r="AK12" s="90"/>
    </row>
    <row r="13" spans="1:37" ht="15.75" customHeight="1">
      <c r="A13" s="12">
        <v>2</v>
      </c>
      <c r="B13" s="19" t="s">
        <v>233</v>
      </c>
      <c r="C13" s="65">
        <v>1</v>
      </c>
      <c r="D13" s="19" t="s">
        <v>24</v>
      </c>
      <c r="E13" s="25"/>
      <c r="F13" s="42">
        <f>IF(E13="","",VLOOKUP(E13,Tabel!$A$1:$B$106,2,FALSE))</f>
      </c>
      <c r="G13" s="25">
        <v>3</v>
      </c>
      <c r="H13" s="42">
        <f>IF(G13="","",VLOOKUP(G13,Tabel!$A$1:$B$106,2,FALSE))</f>
        <v>185</v>
      </c>
      <c r="I13" s="28">
        <v>4</v>
      </c>
      <c r="J13" s="42">
        <f>IF(I13="","",VLOOKUP(I13,Tabel!$A$1:$B$106,2,FALSE))</f>
        <v>180</v>
      </c>
      <c r="K13" s="11">
        <v>4</v>
      </c>
      <c r="L13" s="42">
        <f>IF(K13="","",VLOOKUP(K13,Tabel!$A$1:$B$106,2,FALSE))</f>
        <v>180</v>
      </c>
      <c r="M13" s="11">
        <v>5</v>
      </c>
      <c r="N13" s="42">
        <f>IF(M13="","",VLOOKUP(M13,Tabel!$A$1:$B$106,2,FALSE))</f>
        <v>175</v>
      </c>
      <c r="O13" s="11">
        <v>2</v>
      </c>
      <c r="P13" s="42">
        <f>IF(O13="","",VLOOKUP(O13,Tabel!$A$1:$B$106,2,FALSE))</f>
        <v>190</v>
      </c>
      <c r="Q13" s="11">
        <v>2</v>
      </c>
      <c r="R13" s="42">
        <f>IF(Q13="","",VLOOKUP(Q13,Tabel!$A$1:$B$106,2,FALSE))</f>
        <v>190</v>
      </c>
      <c r="S13" s="12">
        <v>1</v>
      </c>
      <c r="T13" s="42">
        <f>IF(S13="","",VLOOKUP(S13,Tabel!$A$1:$B$106,2,FALSE))</f>
        <v>200</v>
      </c>
      <c r="U13" s="12">
        <v>1</v>
      </c>
      <c r="V13" s="42">
        <f>IF(U13="","",VLOOKUP(U13,Tabel!$A$1:$B$106,2,FALSE))</f>
        <v>200</v>
      </c>
      <c r="W13" s="86">
        <f t="shared" si="0"/>
        <v>1500</v>
      </c>
      <c r="X13" s="86">
        <f t="shared" si="1"/>
        <v>15</v>
      </c>
      <c r="Y13" s="96">
        <f>SUMPRODUCT(LARGE(AA13:AI13,{1,2,3,4,5,6}))+X13</f>
        <v>1160</v>
      </c>
      <c r="Z13" s="115">
        <f t="shared" si="2"/>
        <v>8</v>
      </c>
      <c r="AA13" s="90">
        <f aca="true" t="shared" si="3" ref="AA13:AA87">F13</f>
      </c>
      <c r="AB13" s="90">
        <f aca="true" t="shared" si="4" ref="AB13:AB87">H13</f>
        <v>185</v>
      </c>
      <c r="AC13" s="89">
        <f aca="true" t="shared" si="5" ref="AC13:AC87">J13</f>
        <v>180</v>
      </c>
      <c r="AD13" s="89">
        <f aca="true" t="shared" si="6" ref="AD13:AD87">L13</f>
        <v>180</v>
      </c>
      <c r="AE13" s="90">
        <f aca="true" t="shared" si="7" ref="AE13:AE87">N13</f>
        <v>175</v>
      </c>
      <c r="AF13" s="90">
        <f aca="true" t="shared" si="8" ref="AF13:AF87">P13</f>
        <v>190</v>
      </c>
      <c r="AG13" s="90">
        <f aca="true" t="shared" si="9" ref="AG13:AG87">R13</f>
        <v>190</v>
      </c>
      <c r="AH13" s="90">
        <f aca="true" t="shared" si="10" ref="AH13:AH87">T13</f>
        <v>200</v>
      </c>
      <c r="AI13" s="90">
        <f aca="true" t="shared" si="11" ref="AI13:AI87">V13</f>
        <v>200</v>
      </c>
      <c r="AJ13" s="90"/>
      <c r="AK13" s="90"/>
    </row>
    <row r="14" spans="1:37" ht="15.75" customHeight="1">
      <c r="A14" s="12">
        <v>3</v>
      </c>
      <c r="B14" s="19" t="s">
        <v>227</v>
      </c>
      <c r="C14" s="65">
        <v>1</v>
      </c>
      <c r="D14" s="19" t="s">
        <v>32</v>
      </c>
      <c r="E14" s="25">
        <v>1</v>
      </c>
      <c r="F14" s="42">
        <f>IF(E14="","",VLOOKUP(E14,Tabel!$A$1:$B$106,2,FALSE))</f>
        <v>200</v>
      </c>
      <c r="G14" s="25">
        <v>2</v>
      </c>
      <c r="H14" s="42">
        <f>IF(G14="","",VLOOKUP(G14,Tabel!$A$1:$B$106,2,FALSE))</f>
        <v>190</v>
      </c>
      <c r="I14" s="28">
        <v>3</v>
      </c>
      <c r="J14" s="42">
        <f>IF(I14="","",VLOOKUP(I14,Tabel!$A$1:$B$106,2,FALSE))</f>
        <v>185</v>
      </c>
      <c r="K14" s="11">
        <v>3</v>
      </c>
      <c r="L14" s="42">
        <f>IF(K14="","",VLOOKUP(K14,Tabel!$A$1:$B$106,2,FALSE))</f>
        <v>185</v>
      </c>
      <c r="M14" s="11">
        <v>4</v>
      </c>
      <c r="N14" s="42">
        <f>IF(M14="","",VLOOKUP(M14,Tabel!$A$1:$B$106,2,FALSE))</f>
        <v>180</v>
      </c>
      <c r="O14" s="11">
        <v>5</v>
      </c>
      <c r="P14" s="42">
        <f>IF(O14="","",VLOOKUP(O14,Tabel!$A$1:$B$106,2,FALSE))</f>
        <v>175</v>
      </c>
      <c r="Q14" s="11">
        <v>5</v>
      </c>
      <c r="R14" s="42">
        <f>IF(Q14="","",VLOOKUP(Q14,Tabel!$A$1:$B$106,2,FALSE))</f>
        <v>175</v>
      </c>
      <c r="S14" s="12">
        <v>3</v>
      </c>
      <c r="T14" s="42">
        <f>IF(S14="","",VLOOKUP(S14,Tabel!$A$1:$B$106,2,FALSE))</f>
        <v>185</v>
      </c>
      <c r="U14" s="12">
        <v>4</v>
      </c>
      <c r="V14" s="42">
        <f>IF(U14="","",VLOOKUP(U14,Tabel!$A$1:$B$106,2,FALSE))</f>
        <v>180</v>
      </c>
      <c r="W14" s="86">
        <f t="shared" si="0"/>
        <v>1655</v>
      </c>
      <c r="X14" s="86">
        <f t="shared" si="1"/>
        <v>30</v>
      </c>
      <c r="Y14" s="96">
        <f>SUMPRODUCT(LARGE(AA14:AI14,{1,2,3,4,5,6}))+X14</f>
        <v>1155</v>
      </c>
      <c r="Z14" s="115">
        <f t="shared" si="2"/>
        <v>9</v>
      </c>
      <c r="AA14" s="90">
        <f t="shared" si="3"/>
        <v>200</v>
      </c>
      <c r="AB14" s="90">
        <f t="shared" si="4"/>
        <v>190</v>
      </c>
      <c r="AC14" s="89">
        <f t="shared" si="5"/>
        <v>185</v>
      </c>
      <c r="AD14" s="89">
        <f t="shared" si="6"/>
        <v>185</v>
      </c>
      <c r="AE14" s="90">
        <f t="shared" si="7"/>
        <v>180</v>
      </c>
      <c r="AF14" s="90">
        <f t="shared" si="8"/>
        <v>175</v>
      </c>
      <c r="AG14" s="90">
        <f t="shared" si="9"/>
        <v>175</v>
      </c>
      <c r="AH14" s="90">
        <f t="shared" si="10"/>
        <v>185</v>
      </c>
      <c r="AI14" s="90">
        <f t="shared" si="11"/>
        <v>180</v>
      </c>
      <c r="AJ14" s="90"/>
      <c r="AK14" s="90"/>
    </row>
    <row r="15" spans="1:37" ht="15.75" customHeight="1">
      <c r="A15" s="12">
        <v>4</v>
      </c>
      <c r="B15" s="19" t="s">
        <v>228</v>
      </c>
      <c r="C15" s="65">
        <v>1</v>
      </c>
      <c r="D15" s="19" t="s">
        <v>262</v>
      </c>
      <c r="E15" s="25">
        <v>2</v>
      </c>
      <c r="F15" s="42">
        <f>IF(E15="","",VLOOKUP(E15,Tabel!$A$1:$B$106,2,FALSE))</f>
        <v>190</v>
      </c>
      <c r="G15" s="25">
        <v>4</v>
      </c>
      <c r="H15" s="42">
        <f>IF(G15="","",VLOOKUP(G15,Tabel!$A$1:$B$106,2,FALSE))</f>
        <v>180</v>
      </c>
      <c r="I15" s="28">
        <v>2</v>
      </c>
      <c r="J15" s="42">
        <f>IF(I15="","",VLOOKUP(I15,Tabel!$A$1:$B$106,2,FALSE))</f>
        <v>190</v>
      </c>
      <c r="K15" s="11"/>
      <c r="L15" s="42">
        <f>IF(K15="","",VLOOKUP(K15,Tabel!$A$1:$B$106,2,FALSE))</f>
      </c>
      <c r="M15" s="11">
        <v>2</v>
      </c>
      <c r="N15" s="42">
        <f>IF(M15="","",VLOOKUP(M15,Tabel!$A$1:$B$106,2,FALSE))</f>
        <v>190</v>
      </c>
      <c r="O15" s="11">
        <v>4</v>
      </c>
      <c r="P15" s="42">
        <f>IF(O15="","",VLOOKUP(O15,Tabel!$A$1:$B$106,2,FALSE))</f>
        <v>180</v>
      </c>
      <c r="Q15" s="11">
        <v>3</v>
      </c>
      <c r="R15" s="42">
        <f>IF(Q15="","",VLOOKUP(Q15,Tabel!$A$1:$B$106,2,FALSE))</f>
        <v>185</v>
      </c>
      <c r="S15" s="12">
        <v>2</v>
      </c>
      <c r="T15" s="42">
        <f>IF(S15="","",VLOOKUP(S15,Tabel!$A$1:$B$106,2,FALSE))</f>
        <v>190</v>
      </c>
      <c r="U15" s="12">
        <v>3</v>
      </c>
      <c r="V15" s="42">
        <f>IF(U15="","",VLOOKUP(U15,Tabel!$A$1:$B$106,2,FALSE))</f>
        <v>185</v>
      </c>
      <c r="W15" s="86">
        <f t="shared" si="0"/>
        <v>1490</v>
      </c>
      <c r="X15" s="86">
        <f t="shared" si="1"/>
        <v>15</v>
      </c>
      <c r="Y15" s="96">
        <f>SUMPRODUCT(LARGE(AA15:AI15,{1,2,3,4,5,6}))+X15</f>
        <v>1145</v>
      </c>
      <c r="Z15" s="115">
        <f t="shared" si="2"/>
        <v>8</v>
      </c>
      <c r="AA15" s="90">
        <f t="shared" si="3"/>
        <v>190</v>
      </c>
      <c r="AB15" s="90">
        <f t="shared" si="4"/>
        <v>180</v>
      </c>
      <c r="AC15" s="89">
        <f t="shared" si="5"/>
        <v>190</v>
      </c>
      <c r="AD15" s="89">
        <f t="shared" si="6"/>
      </c>
      <c r="AE15" s="90">
        <f t="shared" si="7"/>
        <v>190</v>
      </c>
      <c r="AF15" s="90">
        <f t="shared" si="8"/>
        <v>180</v>
      </c>
      <c r="AG15" s="90">
        <f t="shared" si="9"/>
        <v>185</v>
      </c>
      <c r="AH15" s="90">
        <f t="shared" si="10"/>
        <v>190</v>
      </c>
      <c r="AI15" s="90">
        <f t="shared" si="11"/>
        <v>185</v>
      </c>
      <c r="AJ15" s="90"/>
      <c r="AK15" s="90"/>
    </row>
    <row r="16" spans="1:37" ht="15.75" customHeight="1">
      <c r="A16" s="12">
        <v>5</v>
      </c>
      <c r="B16" s="19" t="s">
        <v>229</v>
      </c>
      <c r="C16" s="65">
        <v>1</v>
      </c>
      <c r="D16" s="19" t="s">
        <v>27</v>
      </c>
      <c r="E16" s="25">
        <v>3</v>
      </c>
      <c r="F16" s="42">
        <f>IF(E16="","",VLOOKUP(E16,Tabel!$A$1:$B$106,2,FALSE))</f>
        <v>185</v>
      </c>
      <c r="G16" s="25">
        <v>6</v>
      </c>
      <c r="H16" s="42">
        <f>IF(G16="","",VLOOKUP(G16,Tabel!$A$1:$B$106,2,FALSE))</f>
        <v>170</v>
      </c>
      <c r="I16" s="28">
        <v>7</v>
      </c>
      <c r="J16" s="42">
        <f>IF(I16="","",VLOOKUP(I16,Tabel!$A$1:$B$106,2,FALSE))</f>
        <v>165</v>
      </c>
      <c r="K16" s="11"/>
      <c r="L16" s="42">
        <f>IF(K16="","",VLOOKUP(K16,Tabel!$A$1:$B$106,2,FALSE))</f>
      </c>
      <c r="M16" s="11">
        <v>3</v>
      </c>
      <c r="N16" s="42">
        <f>IF(M16="","",VLOOKUP(M16,Tabel!$A$1:$B$106,2,FALSE))</f>
        <v>185</v>
      </c>
      <c r="O16" s="11">
        <v>3</v>
      </c>
      <c r="P16" s="42">
        <f>IF(O16="","",VLOOKUP(O16,Tabel!$A$1:$B$106,2,FALSE))</f>
        <v>185</v>
      </c>
      <c r="Q16" s="11"/>
      <c r="R16" s="42"/>
      <c r="S16" s="12">
        <v>4</v>
      </c>
      <c r="T16" s="42">
        <f>IF(S16="","",VLOOKUP(S16,Tabel!$A$1:$B$106,2,FALSE))</f>
        <v>180</v>
      </c>
      <c r="U16" s="12">
        <v>5</v>
      </c>
      <c r="V16" s="42">
        <f>IF(U16="","",VLOOKUP(U16,Tabel!$A$1:$B$106,2,FALSE))</f>
        <v>175</v>
      </c>
      <c r="W16" s="86">
        <f t="shared" si="0"/>
        <v>1245</v>
      </c>
      <c r="X16" s="86">
        <f t="shared" si="1"/>
        <v>5</v>
      </c>
      <c r="Y16" s="96">
        <f>SUMPRODUCT(LARGE(AA16:AI16,{1,2,3,4,5,6}))+X16</f>
        <v>1085</v>
      </c>
      <c r="Z16" s="115">
        <f t="shared" si="2"/>
        <v>7</v>
      </c>
      <c r="AA16" s="90">
        <f t="shared" si="3"/>
        <v>185</v>
      </c>
      <c r="AB16" s="90">
        <f t="shared" si="4"/>
        <v>170</v>
      </c>
      <c r="AC16" s="89">
        <f t="shared" si="5"/>
        <v>165</v>
      </c>
      <c r="AD16" s="89">
        <f t="shared" si="6"/>
      </c>
      <c r="AE16" s="90">
        <f t="shared" si="7"/>
        <v>185</v>
      </c>
      <c r="AF16" s="90">
        <f t="shared" si="8"/>
        <v>185</v>
      </c>
      <c r="AG16" s="90">
        <f t="shared" si="9"/>
        <v>0</v>
      </c>
      <c r="AH16" s="90">
        <f t="shared" si="10"/>
        <v>180</v>
      </c>
      <c r="AI16" s="90">
        <f t="shared" si="11"/>
        <v>175</v>
      </c>
      <c r="AJ16" s="90"/>
      <c r="AK16" s="90"/>
    </row>
    <row r="17" spans="1:37" ht="15.75" customHeight="1">
      <c r="A17" s="12">
        <v>6</v>
      </c>
      <c r="B17" s="19" t="s">
        <v>78</v>
      </c>
      <c r="C17" s="65">
        <v>1</v>
      </c>
      <c r="D17" s="19" t="s">
        <v>24</v>
      </c>
      <c r="E17" s="25">
        <v>4</v>
      </c>
      <c r="F17" s="42">
        <f>IF(E17="","",VLOOKUP(E17,Tabel!$A$1:$B$106,2,FALSE))</f>
        <v>180</v>
      </c>
      <c r="G17" s="25">
        <v>11</v>
      </c>
      <c r="H17" s="42">
        <f>IF(G17="","",VLOOKUP(G17,Tabel!$A$1:$B$106,2,FALSE))</f>
        <v>146</v>
      </c>
      <c r="I17" s="28">
        <v>6</v>
      </c>
      <c r="J17" s="42">
        <f>IF(I17="","",VLOOKUP(I17,Tabel!$A$1:$B$106,2,FALSE))</f>
        <v>170</v>
      </c>
      <c r="K17" s="11">
        <v>6</v>
      </c>
      <c r="L17" s="42">
        <f>IF(K17="","",VLOOKUP(K17,Tabel!$A$1:$B$106,2,FALSE))</f>
        <v>170</v>
      </c>
      <c r="M17" s="11">
        <v>6</v>
      </c>
      <c r="N17" s="42">
        <f>IF(M17="","",VLOOKUP(M17,Tabel!$A$1:$B$106,2,FALSE))</f>
        <v>170</v>
      </c>
      <c r="O17" s="11">
        <v>6</v>
      </c>
      <c r="P17" s="42">
        <f>IF(O17="","",VLOOKUP(O17,Tabel!$A$1:$B$106,2,FALSE))</f>
        <v>170</v>
      </c>
      <c r="Q17" s="11">
        <v>4</v>
      </c>
      <c r="R17" s="42">
        <f>IF(Q17="","",VLOOKUP(Q17,Tabel!$A$1:$B$106,2,FALSE))</f>
        <v>180</v>
      </c>
      <c r="S17" s="12">
        <v>8</v>
      </c>
      <c r="T17" s="42">
        <f>IF(S17="","",VLOOKUP(S17,Tabel!$A$1:$B$106,2,FALSE))</f>
        <v>160</v>
      </c>
      <c r="U17" s="12">
        <v>6</v>
      </c>
      <c r="V17" s="42">
        <f>IF(U17="","",VLOOKUP(U17,Tabel!$A$1:$B$106,2,FALSE))</f>
        <v>170</v>
      </c>
      <c r="W17" s="86">
        <f t="shared" si="0"/>
        <v>1516</v>
      </c>
      <c r="X17" s="86">
        <f t="shared" si="1"/>
        <v>30</v>
      </c>
      <c r="Y17" s="96">
        <f>SUMPRODUCT(LARGE(AA17:AI17,{1,2,3,4,5,6}))+X17</f>
        <v>1070</v>
      </c>
      <c r="Z17" s="115">
        <f t="shared" si="2"/>
        <v>9</v>
      </c>
      <c r="AA17" s="90">
        <f t="shared" si="3"/>
        <v>180</v>
      </c>
      <c r="AB17" s="90">
        <f t="shared" si="4"/>
        <v>146</v>
      </c>
      <c r="AC17" s="89">
        <f t="shared" si="5"/>
        <v>170</v>
      </c>
      <c r="AD17" s="89">
        <f t="shared" si="6"/>
        <v>170</v>
      </c>
      <c r="AE17" s="90">
        <f t="shared" si="7"/>
        <v>170</v>
      </c>
      <c r="AF17" s="90">
        <f t="shared" si="8"/>
        <v>170</v>
      </c>
      <c r="AG17" s="90">
        <f t="shared" si="9"/>
        <v>180</v>
      </c>
      <c r="AH17" s="90">
        <f t="shared" si="10"/>
        <v>160</v>
      </c>
      <c r="AI17" s="90">
        <f t="shared" si="11"/>
        <v>170</v>
      </c>
      <c r="AJ17" s="90"/>
      <c r="AK17" s="90"/>
    </row>
    <row r="18" spans="1:37" ht="15.75" customHeight="1">
      <c r="A18" s="12">
        <v>7</v>
      </c>
      <c r="B18" s="19" t="s">
        <v>239</v>
      </c>
      <c r="C18" s="65">
        <v>1</v>
      </c>
      <c r="D18" s="19" t="s">
        <v>23</v>
      </c>
      <c r="E18" s="25"/>
      <c r="F18" s="42">
        <f>IF(E18="","",VLOOKUP(E18,Tabel!$A$1:$B$106,2,FALSE))</f>
      </c>
      <c r="G18" s="25">
        <v>10</v>
      </c>
      <c r="H18" s="42">
        <f>IF(G18="","",VLOOKUP(G18,Tabel!$A$1:$B$106,2,FALSE))</f>
        <v>150</v>
      </c>
      <c r="I18" s="28">
        <v>8</v>
      </c>
      <c r="J18" s="42">
        <f>IF(I18="","",VLOOKUP(I18,Tabel!$A$1:$B$106,2,FALSE))</f>
        <v>160</v>
      </c>
      <c r="K18" s="11">
        <v>5</v>
      </c>
      <c r="L18" s="42">
        <f>IF(K18="","",VLOOKUP(K18,Tabel!$A$1:$B$106,2,FALSE))</f>
        <v>175</v>
      </c>
      <c r="M18" s="11">
        <v>9</v>
      </c>
      <c r="N18" s="42">
        <f>IF(M18="","",VLOOKUP(M18,Tabel!$A$1:$B$106,2,FALSE))</f>
        <v>155</v>
      </c>
      <c r="O18" s="11">
        <v>7</v>
      </c>
      <c r="P18" s="42">
        <f>IF(O18="","",VLOOKUP(O18,Tabel!$A$1:$B$106,2,FALSE))</f>
        <v>165</v>
      </c>
      <c r="Q18" s="11">
        <v>7</v>
      </c>
      <c r="R18" s="42">
        <f>IF(Q18="","",VLOOKUP(Q18,Tabel!$A$1:$B$106,2,FALSE))</f>
        <v>165</v>
      </c>
      <c r="S18" s="12">
        <v>6</v>
      </c>
      <c r="T18" s="42">
        <f>IF(S18="","",VLOOKUP(S18,Tabel!$A$1:$B$106,2,FALSE))</f>
        <v>170</v>
      </c>
      <c r="U18" s="12">
        <v>9</v>
      </c>
      <c r="V18" s="42">
        <f>IF(U18="","",VLOOKUP(U18,Tabel!$A$1:$B$106,2,FALSE))</f>
        <v>155</v>
      </c>
      <c r="W18" s="86">
        <f t="shared" si="0"/>
        <v>1295</v>
      </c>
      <c r="X18" s="86">
        <f t="shared" si="1"/>
        <v>15</v>
      </c>
      <c r="Y18" s="96">
        <f>SUMPRODUCT(LARGE(AA18:AI18,{1,2,3,4,5,6}))+X18</f>
        <v>1005</v>
      </c>
      <c r="Z18" s="115">
        <f t="shared" si="2"/>
        <v>8</v>
      </c>
      <c r="AA18" s="90">
        <f t="shared" si="3"/>
      </c>
      <c r="AB18" s="90">
        <f t="shared" si="4"/>
        <v>150</v>
      </c>
      <c r="AC18" s="89">
        <f t="shared" si="5"/>
        <v>160</v>
      </c>
      <c r="AD18" s="89">
        <f t="shared" si="6"/>
        <v>175</v>
      </c>
      <c r="AE18" s="90">
        <f t="shared" si="7"/>
        <v>155</v>
      </c>
      <c r="AF18" s="90">
        <f t="shared" si="8"/>
        <v>165</v>
      </c>
      <c r="AG18" s="90">
        <f t="shared" si="9"/>
        <v>165</v>
      </c>
      <c r="AH18" s="90">
        <f t="shared" si="10"/>
        <v>170</v>
      </c>
      <c r="AI18" s="90">
        <f t="shared" si="11"/>
        <v>155</v>
      </c>
      <c r="AJ18" s="90"/>
      <c r="AK18" s="90"/>
    </row>
    <row r="19" spans="1:37" ht="15.75" customHeight="1">
      <c r="A19" s="12">
        <v>8</v>
      </c>
      <c r="B19" s="19" t="s">
        <v>240</v>
      </c>
      <c r="C19" s="65">
        <v>1</v>
      </c>
      <c r="D19" s="19" t="s">
        <v>26</v>
      </c>
      <c r="E19" s="25">
        <v>5</v>
      </c>
      <c r="F19" s="42">
        <f>IF(E19="","",VLOOKUP(E19,Tabel!$A$1:$B$106,2,FALSE))</f>
        <v>175</v>
      </c>
      <c r="G19" s="28"/>
      <c r="H19" s="42">
        <f>IF(G19="","",VLOOKUP(G19,Tabel!$A$1:$B$106,2,FALSE))</f>
      </c>
      <c r="I19" s="28">
        <v>15</v>
      </c>
      <c r="J19" s="42">
        <f>IF(I19="","",VLOOKUP(I19,Tabel!$A$1:$B$106,2,FALSE))</f>
        <v>130</v>
      </c>
      <c r="K19" s="11">
        <v>13</v>
      </c>
      <c r="L19" s="42">
        <f>IF(K19="","",VLOOKUP(K19,Tabel!$A$1:$B$106,2,FALSE))</f>
        <v>138</v>
      </c>
      <c r="M19" s="11">
        <v>8</v>
      </c>
      <c r="N19" s="42">
        <f>IF(M19="","",VLOOKUP(M19,Tabel!$A$1:$B$106,2,FALSE))</f>
        <v>160</v>
      </c>
      <c r="O19" s="11"/>
      <c r="P19" s="42"/>
      <c r="Q19" s="11">
        <v>6</v>
      </c>
      <c r="R19" s="42">
        <f>IF(Q19="","",VLOOKUP(Q19,Tabel!$A$1:$B$106,2,FALSE))</f>
        <v>170</v>
      </c>
      <c r="S19" s="12"/>
      <c r="T19" s="42"/>
      <c r="U19" s="12">
        <v>8</v>
      </c>
      <c r="V19" s="42">
        <f>IF(U19="","",VLOOKUP(U19,Tabel!$A$1:$B$106,2,FALSE))</f>
        <v>160</v>
      </c>
      <c r="W19" s="86">
        <f t="shared" si="0"/>
        <v>933</v>
      </c>
      <c r="X19" s="86">
        <f t="shared" si="1"/>
        <v>0</v>
      </c>
      <c r="Y19" s="96">
        <f>SUMPRODUCT(LARGE(AA19:AI19,{1,2,3,4,5,6}))+X19</f>
        <v>933</v>
      </c>
      <c r="Z19" s="115">
        <f t="shared" si="2"/>
        <v>6</v>
      </c>
      <c r="AA19" s="90">
        <f t="shared" si="3"/>
        <v>175</v>
      </c>
      <c r="AB19" s="90">
        <f t="shared" si="4"/>
      </c>
      <c r="AC19" s="89">
        <f t="shared" si="5"/>
        <v>130</v>
      </c>
      <c r="AD19" s="89">
        <f t="shared" si="6"/>
        <v>138</v>
      </c>
      <c r="AE19" s="90">
        <f t="shared" si="7"/>
        <v>160</v>
      </c>
      <c r="AF19" s="90">
        <f t="shared" si="8"/>
        <v>0</v>
      </c>
      <c r="AG19" s="90">
        <f t="shared" si="9"/>
        <v>170</v>
      </c>
      <c r="AH19" s="90">
        <f t="shared" si="10"/>
        <v>0</v>
      </c>
      <c r="AI19" s="90">
        <f t="shared" si="11"/>
        <v>160</v>
      </c>
      <c r="AJ19" s="90"/>
      <c r="AK19" s="90"/>
    </row>
    <row r="20" spans="1:37" ht="15.75" customHeight="1">
      <c r="A20" s="12">
        <v>9</v>
      </c>
      <c r="B20" s="19" t="s">
        <v>230</v>
      </c>
      <c r="C20" s="65">
        <v>1</v>
      </c>
      <c r="D20" s="19" t="s">
        <v>23</v>
      </c>
      <c r="E20" s="25">
        <v>7</v>
      </c>
      <c r="F20" s="42">
        <f>IF(E20="","",VLOOKUP(E20,Tabel!$A$1:$B$106,2,FALSE))</f>
        <v>165</v>
      </c>
      <c r="G20" s="25">
        <v>15</v>
      </c>
      <c r="H20" s="42">
        <f>IF(G20="","",VLOOKUP(G20,Tabel!$A$1:$B$106,2,FALSE))</f>
        <v>130</v>
      </c>
      <c r="I20" s="28">
        <v>10</v>
      </c>
      <c r="J20" s="42">
        <f>IF(I20="","",VLOOKUP(I20,Tabel!$A$1:$B$106,2,FALSE))</f>
        <v>150</v>
      </c>
      <c r="K20" s="11">
        <v>15</v>
      </c>
      <c r="L20" s="42">
        <f>IF(K20="","",VLOOKUP(K20,Tabel!$A$1:$B$106,2,FALSE))</f>
        <v>130</v>
      </c>
      <c r="M20" s="11">
        <v>13</v>
      </c>
      <c r="N20" s="42">
        <f>IF(M20="","",VLOOKUP(M20,Tabel!$A$1:$B$106,2,FALSE))</f>
        <v>138</v>
      </c>
      <c r="O20" s="11">
        <v>10</v>
      </c>
      <c r="P20" s="42">
        <f>IF(O20="","",VLOOKUP(O20,Tabel!$A$1:$B$106,2,FALSE))</f>
        <v>150</v>
      </c>
      <c r="Q20" s="11">
        <v>15</v>
      </c>
      <c r="R20" s="42">
        <f>IF(Q20="","",VLOOKUP(Q20,Tabel!$A$1:$B$106,2,FALSE))</f>
        <v>130</v>
      </c>
      <c r="S20" s="12">
        <v>11</v>
      </c>
      <c r="T20" s="42">
        <f>IF(S20="","",VLOOKUP(S20,Tabel!$A$1:$B$106,2,FALSE))</f>
        <v>146</v>
      </c>
      <c r="U20" s="12">
        <v>14</v>
      </c>
      <c r="V20" s="42">
        <f>IF(U20="","",VLOOKUP(U20,Tabel!$A$1:$B$106,2,FALSE))</f>
        <v>134</v>
      </c>
      <c r="W20" s="86">
        <f t="shared" si="0"/>
        <v>1273</v>
      </c>
      <c r="X20" s="86">
        <f t="shared" si="1"/>
        <v>30</v>
      </c>
      <c r="Y20" s="96">
        <f>SUMPRODUCT(LARGE(AA20:AI20,{1,2,3,4,5,6}))+X20</f>
        <v>913</v>
      </c>
      <c r="Z20" s="115">
        <f t="shared" si="2"/>
        <v>9</v>
      </c>
      <c r="AA20" s="90">
        <f t="shared" si="3"/>
        <v>165</v>
      </c>
      <c r="AB20" s="90">
        <f t="shared" si="4"/>
        <v>130</v>
      </c>
      <c r="AC20" s="89">
        <f t="shared" si="5"/>
        <v>150</v>
      </c>
      <c r="AD20" s="89">
        <f t="shared" si="6"/>
        <v>130</v>
      </c>
      <c r="AE20" s="90">
        <f t="shared" si="7"/>
        <v>138</v>
      </c>
      <c r="AF20" s="90">
        <f t="shared" si="8"/>
        <v>150</v>
      </c>
      <c r="AG20" s="90">
        <f t="shared" si="9"/>
        <v>130</v>
      </c>
      <c r="AH20" s="90">
        <f t="shared" si="10"/>
        <v>146</v>
      </c>
      <c r="AI20" s="90">
        <f t="shared" si="11"/>
        <v>134</v>
      </c>
      <c r="AJ20" s="90"/>
      <c r="AK20" s="90"/>
    </row>
    <row r="21" spans="1:37" ht="15.75" customHeight="1">
      <c r="A21" s="12">
        <v>10</v>
      </c>
      <c r="B21" s="19" t="s">
        <v>242</v>
      </c>
      <c r="C21" s="65">
        <v>1</v>
      </c>
      <c r="D21" s="19" t="s">
        <v>24</v>
      </c>
      <c r="E21" s="25"/>
      <c r="F21" s="42">
        <f>IF(E21="","",VLOOKUP(E21,Tabel!$A$1:$B$106,2,FALSE))</f>
      </c>
      <c r="G21" s="25">
        <v>16</v>
      </c>
      <c r="H21" s="42">
        <f>IF(G21="","",VLOOKUP(G21,Tabel!$A$1:$B$106,2,FALSE))</f>
        <v>126</v>
      </c>
      <c r="I21" s="28">
        <v>9</v>
      </c>
      <c r="J21" s="42">
        <f>IF(I21="","",VLOOKUP(I21,Tabel!$A$1:$B$106,2,FALSE))</f>
        <v>155</v>
      </c>
      <c r="K21" s="11">
        <v>11</v>
      </c>
      <c r="L21" s="42">
        <f>IF(K21="","",VLOOKUP(K21,Tabel!$A$1:$B$106,2,FALSE))</f>
        <v>146</v>
      </c>
      <c r="M21" s="11">
        <v>12</v>
      </c>
      <c r="N21" s="42">
        <f>IF(M21="","",VLOOKUP(M21,Tabel!$A$1:$B$106,2,FALSE))</f>
        <v>142</v>
      </c>
      <c r="O21" s="11">
        <v>11</v>
      </c>
      <c r="P21" s="42">
        <f>IF(O21="","",VLOOKUP(O21,Tabel!$A$1:$B$106,2,FALSE))</f>
        <v>146</v>
      </c>
      <c r="Q21" s="11">
        <v>12</v>
      </c>
      <c r="R21" s="42">
        <f>IF(Q21="","",VLOOKUP(Q21,Tabel!$A$1:$B$106,2,FALSE))</f>
        <v>142</v>
      </c>
      <c r="S21" s="12">
        <v>19</v>
      </c>
      <c r="T21" s="42">
        <f>IF(S21="","",VLOOKUP(S21,Tabel!$A$1:$B$106,2,FALSE))</f>
        <v>114</v>
      </c>
      <c r="U21" s="12">
        <v>7</v>
      </c>
      <c r="V21" s="42">
        <f>IF(U21="","",VLOOKUP(U21,Tabel!$A$1:$B$106,2,FALSE))</f>
        <v>165</v>
      </c>
      <c r="W21" s="86">
        <f t="shared" si="0"/>
        <v>1136</v>
      </c>
      <c r="X21" s="86">
        <f t="shared" si="1"/>
        <v>15</v>
      </c>
      <c r="Y21" s="96">
        <f>SUMPRODUCT(LARGE(AA21:AI21,{1,2,3,4,5,6}))+X21</f>
        <v>911</v>
      </c>
      <c r="Z21" s="115">
        <f t="shared" si="2"/>
        <v>8</v>
      </c>
      <c r="AA21" s="90">
        <f t="shared" si="3"/>
      </c>
      <c r="AB21" s="90">
        <f t="shared" si="4"/>
        <v>126</v>
      </c>
      <c r="AC21" s="89">
        <f t="shared" si="5"/>
        <v>155</v>
      </c>
      <c r="AD21" s="89">
        <f t="shared" si="6"/>
        <v>146</v>
      </c>
      <c r="AE21" s="90">
        <f t="shared" si="7"/>
        <v>142</v>
      </c>
      <c r="AF21" s="90">
        <f t="shared" si="8"/>
        <v>146</v>
      </c>
      <c r="AG21" s="90">
        <f t="shared" si="9"/>
        <v>142</v>
      </c>
      <c r="AH21" s="90">
        <f t="shared" si="10"/>
        <v>114</v>
      </c>
      <c r="AI21" s="90">
        <f t="shared" si="11"/>
        <v>165</v>
      </c>
      <c r="AJ21" s="90"/>
      <c r="AK21" s="90"/>
    </row>
    <row r="22" spans="1:37" ht="15.75" customHeight="1">
      <c r="A22" s="12">
        <v>11</v>
      </c>
      <c r="B22" s="19" t="s">
        <v>255</v>
      </c>
      <c r="C22" s="65">
        <v>1</v>
      </c>
      <c r="D22" s="19" t="s">
        <v>27</v>
      </c>
      <c r="E22" s="25"/>
      <c r="F22" s="42">
        <f>IF(E22="","",VLOOKUP(E22,Tabel!$A$1:$B$106,2,FALSE))</f>
      </c>
      <c r="G22" s="25">
        <v>14</v>
      </c>
      <c r="H22" s="42">
        <f>IF(G22="","",VLOOKUP(G22,Tabel!$A$1:$B$106,2,FALSE))</f>
        <v>134</v>
      </c>
      <c r="I22" s="28"/>
      <c r="J22" s="42">
        <f>IF(I22="","",VLOOKUP(I22,Tabel!$A$1:$B$106,2,FALSE))</f>
      </c>
      <c r="K22" s="11">
        <v>7</v>
      </c>
      <c r="L22" s="42">
        <f>IF(K22="","",VLOOKUP(K22,Tabel!$A$1:$B$106,2,FALSE))</f>
        <v>165</v>
      </c>
      <c r="M22" s="13">
        <v>7</v>
      </c>
      <c r="N22" s="42">
        <f>IF(M22="","",VLOOKUP(M22,Tabel!$A$1:$B$106,2,FALSE))</f>
        <v>165</v>
      </c>
      <c r="O22" s="11">
        <v>12</v>
      </c>
      <c r="P22" s="42">
        <f>IF(O22="","",VLOOKUP(O22,Tabel!$A$1:$B$106,2,FALSE))</f>
        <v>142</v>
      </c>
      <c r="Q22" s="13">
        <v>11</v>
      </c>
      <c r="R22" s="42">
        <f>IF(Q22="","",VLOOKUP(Q22,Tabel!$A$1:$B$106,2,FALSE))</f>
        <v>146</v>
      </c>
      <c r="S22" s="12"/>
      <c r="T22" s="42"/>
      <c r="U22" s="12">
        <v>13</v>
      </c>
      <c r="V22" s="42">
        <f>IF(U22="","",VLOOKUP(U22,Tabel!$A$1:$B$106,2,FALSE))</f>
        <v>138</v>
      </c>
      <c r="W22" s="86">
        <f t="shared" si="0"/>
        <v>890</v>
      </c>
      <c r="X22" s="86">
        <f t="shared" si="1"/>
        <v>0</v>
      </c>
      <c r="Y22" s="96">
        <f>SUMPRODUCT(LARGE(AA22:AI22,{1,2,3,4,5,6}))+X22</f>
        <v>890</v>
      </c>
      <c r="Z22" s="115">
        <f t="shared" si="2"/>
        <v>6</v>
      </c>
      <c r="AA22" s="90">
        <f t="shared" si="3"/>
      </c>
      <c r="AB22" s="90">
        <f t="shared" si="4"/>
        <v>134</v>
      </c>
      <c r="AC22" s="89">
        <f t="shared" si="5"/>
      </c>
      <c r="AD22" s="89">
        <f t="shared" si="6"/>
        <v>165</v>
      </c>
      <c r="AE22" s="90">
        <f t="shared" si="7"/>
        <v>165</v>
      </c>
      <c r="AF22" s="90">
        <f t="shared" si="8"/>
        <v>142</v>
      </c>
      <c r="AG22" s="90">
        <f t="shared" si="9"/>
        <v>146</v>
      </c>
      <c r="AH22" s="90">
        <f t="shared" si="10"/>
        <v>0</v>
      </c>
      <c r="AI22" s="90">
        <f t="shared" si="11"/>
        <v>138</v>
      </c>
      <c r="AJ22" s="90"/>
      <c r="AK22" s="90"/>
    </row>
    <row r="23" spans="1:37" ht="15.75" customHeight="1">
      <c r="A23" s="12">
        <v>12</v>
      </c>
      <c r="B23" s="19" t="s">
        <v>650</v>
      </c>
      <c r="C23" s="65">
        <v>1</v>
      </c>
      <c r="D23" s="19" t="s">
        <v>26</v>
      </c>
      <c r="E23" s="25">
        <v>8</v>
      </c>
      <c r="F23" s="42">
        <f>IF(E23="","",VLOOKUP(E23,Tabel!$A$1:$B$106,2,FALSE))</f>
        <v>160</v>
      </c>
      <c r="G23" s="25">
        <v>13</v>
      </c>
      <c r="H23" s="42">
        <f>IF(G23="","",VLOOKUP(G23,Tabel!$A$1:$B$106,2,FALSE))</f>
        <v>138</v>
      </c>
      <c r="I23" s="28"/>
      <c r="J23" s="42">
        <f>IF(I23="","",VLOOKUP(I23,Tabel!$A$1:$B$106,2,FALSE))</f>
      </c>
      <c r="K23" s="11">
        <v>10</v>
      </c>
      <c r="L23" s="42">
        <f>IF(K23="","",VLOOKUP(K23,Tabel!$A$1:$B$106,2,FALSE))</f>
        <v>150</v>
      </c>
      <c r="M23" s="11">
        <v>10</v>
      </c>
      <c r="N23" s="42">
        <f>IF(M23="","",VLOOKUP(M23,Tabel!$A$1:$B$106,2,FALSE))</f>
        <v>150</v>
      </c>
      <c r="O23" s="11"/>
      <c r="P23" s="42"/>
      <c r="Q23" s="11">
        <v>9</v>
      </c>
      <c r="R23" s="42">
        <f>IF(Q23="","",VLOOKUP(Q23,Tabel!$A$1:$B$106,2,FALSE))</f>
        <v>155</v>
      </c>
      <c r="S23" s="12"/>
      <c r="T23" s="42"/>
      <c r="U23" s="12">
        <v>15</v>
      </c>
      <c r="V23" s="42">
        <f>IF(U23="","",VLOOKUP(U23,Tabel!$A$1:$B$106,2,FALSE))</f>
        <v>130</v>
      </c>
      <c r="W23" s="86">
        <f t="shared" si="0"/>
        <v>883</v>
      </c>
      <c r="X23" s="86">
        <f t="shared" si="1"/>
        <v>0</v>
      </c>
      <c r="Y23" s="96">
        <f>SUMPRODUCT(LARGE(AA23:AI23,{1,2,3,4,5,6}))+X23</f>
        <v>883</v>
      </c>
      <c r="Z23" s="115">
        <f t="shared" si="2"/>
        <v>6</v>
      </c>
      <c r="AA23" s="90">
        <f t="shared" si="3"/>
        <v>160</v>
      </c>
      <c r="AB23" s="90">
        <f t="shared" si="4"/>
        <v>138</v>
      </c>
      <c r="AC23" s="89">
        <f t="shared" si="5"/>
      </c>
      <c r="AD23" s="89">
        <f t="shared" si="6"/>
        <v>150</v>
      </c>
      <c r="AE23" s="90">
        <f t="shared" si="7"/>
        <v>150</v>
      </c>
      <c r="AF23" s="90">
        <f t="shared" si="8"/>
        <v>0</v>
      </c>
      <c r="AG23" s="90">
        <f t="shared" si="9"/>
        <v>155</v>
      </c>
      <c r="AH23" s="90">
        <f t="shared" si="10"/>
        <v>0</v>
      </c>
      <c r="AI23" s="90">
        <f t="shared" si="11"/>
        <v>130</v>
      </c>
      <c r="AJ23" s="90"/>
      <c r="AK23" s="90"/>
    </row>
    <row r="24" spans="1:37" ht="15.75" customHeight="1">
      <c r="A24" s="12">
        <v>13</v>
      </c>
      <c r="B24" s="19" t="s">
        <v>234</v>
      </c>
      <c r="C24" s="65">
        <v>2</v>
      </c>
      <c r="D24" s="19" t="s">
        <v>23</v>
      </c>
      <c r="E24" s="25">
        <v>18</v>
      </c>
      <c r="F24" s="42">
        <f>IF(E24="","",VLOOKUP(E24,Tabel!$A$1:$B$106,2,FALSE))</f>
        <v>118</v>
      </c>
      <c r="G24" s="25">
        <v>21</v>
      </c>
      <c r="H24" s="42">
        <f>IF(G24="","",VLOOKUP(G24,Tabel!$A$1:$B$106,2,FALSE))</f>
        <v>107</v>
      </c>
      <c r="I24" s="28">
        <v>13</v>
      </c>
      <c r="J24" s="42">
        <f>IF(I24="","",VLOOKUP(I24,Tabel!$A$1:$B$106,2,FALSE))</f>
        <v>138</v>
      </c>
      <c r="K24" s="11">
        <v>14</v>
      </c>
      <c r="L24" s="42">
        <f>IF(K24="","",VLOOKUP(K24,Tabel!$A$1:$B$106,2,FALSE))</f>
        <v>134</v>
      </c>
      <c r="M24" s="11">
        <v>16</v>
      </c>
      <c r="N24" s="42">
        <f>IF(M24="","",VLOOKUP(M24,Tabel!$A$1:$B$106,2,FALSE))</f>
        <v>126</v>
      </c>
      <c r="O24" s="11">
        <v>8</v>
      </c>
      <c r="P24" s="42">
        <f>IF(O24="","",VLOOKUP(O24,Tabel!$A$1:$B$106,2,FALSE))</f>
        <v>160</v>
      </c>
      <c r="Q24" s="11">
        <v>14</v>
      </c>
      <c r="R24" s="42">
        <f>IF(Q24="","",VLOOKUP(Q24,Tabel!$A$1:$B$106,2,FALSE))</f>
        <v>134</v>
      </c>
      <c r="S24" s="12">
        <v>12</v>
      </c>
      <c r="T24" s="42">
        <f>IF(S24="","",VLOOKUP(S24,Tabel!$A$1:$B$106,2,FALSE))</f>
        <v>142</v>
      </c>
      <c r="U24" s="12">
        <v>19</v>
      </c>
      <c r="V24" s="42">
        <f>IF(U24="","",VLOOKUP(U24,Tabel!$A$1:$B$106,2,FALSE))</f>
        <v>114</v>
      </c>
      <c r="W24" s="86">
        <f t="shared" si="0"/>
        <v>1173</v>
      </c>
      <c r="X24" s="86">
        <f t="shared" si="1"/>
        <v>30</v>
      </c>
      <c r="Y24" s="96">
        <f>SUMPRODUCT(LARGE(AA24:AI24,{1,2,3,4,5,6}))+X24</f>
        <v>864</v>
      </c>
      <c r="Z24" s="115">
        <f t="shared" si="2"/>
        <v>9</v>
      </c>
      <c r="AA24" s="90">
        <f t="shared" si="3"/>
        <v>118</v>
      </c>
      <c r="AB24" s="90">
        <f t="shared" si="4"/>
        <v>107</v>
      </c>
      <c r="AC24" s="89">
        <f t="shared" si="5"/>
        <v>138</v>
      </c>
      <c r="AD24" s="89">
        <f t="shared" si="6"/>
        <v>134</v>
      </c>
      <c r="AE24" s="90">
        <f t="shared" si="7"/>
        <v>126</v>
      </c>
      <c r="AF24" s="90">
        <f t="shared" si="8"/>
        <v>160</v>
      </c>
      <c r="AG24" s="90">
        <f t="shared" si="9"/>
        <v>134</v>
      </c>
      <c r="AH24" s="90">
        <f t="shared" si="10"/>
        <v>142</v>
      </c>
      <c r="AI24" s="90">
        <f t="shared" si="11"/>
        <v>114</v>
      </c>
      <c r="AJ24" s="90"/>
      <c r="AK24" s="90"/>
    </row>
    <row r="25" spans="1:37" ht="15.75" customHeight="1">
      <c r="A25" s="12">
        <v>14</v>
      </c>
      <c r="B25" s="19" t="s">
        <v>236</v>
      </c>
      <c r="C25" s="65">
        <v>2</v>
      </c>
      <c r="D25" s="19" t="s">
        <v>25</v>
      </c>
      <c r="E25" s="25">
        <v>13</v>
      </c>
      <c r="F25" s="42">
        <f>IF(E25="","",VLOOKUP(E25,Tabel!$A$1:$B$106,2,FALSE))</f>
        <v>138</v>
      </c>
      <c r="G25" s="25">
        <v>28</v>
      </c>
      <c r="H25" s="42">
        <f>IF(G25="","",VLOOKUP(G25,Tabel!$A$1:$B$106,2,FALSE))</f>
        <v>86</v>
      </c>
      <c r="I25" s="28">
        <v>17</v>
      </c>
      <c r="J25" s="42">
        <f>IF(I25="","",VLOOKUP(I25,Tabel!$A$1:$B$106,2,FALSE))</f>
        <v>122</v>
      </c>
      <c r="K25" s="11">
        <v>18</v>
      </c>
      <c r="L25" s="42">
        <f>IF(K25="","",VLOOKUP(K25,Tabel!$A$1:$B$106,2,FALSE))</f>
        <v>118</v>
      </c>
      <c r="M25" s="11">
        <v>23</v>
      </c>
      <c r="N25" s="42">
        <f>IF(M25="","",VLOOKUP(M25,Tabel!$A$1:$B$106,2,FALSE))</f>
        <v>101</v>
      </c>
      <c r="O25" s="11">
        <v>16</v>
      </c>
      <c r="P25" s="42">
        <f>IF(O25="","",VLOOKUP(O25,Tabel!$A$1:$B$106,2,FALSE))</f>
        <v>126</v>
      </c>
      <c r="Q25" s="11">
        <v>21</v>
      </c>
      <c r="R25" s="42">
        <f>IF(Q25="","",VLOOKUP(Q25,Tabel!$A$1:$B$106,2,FALSE))</f>
        <v>107</v>
      </c>
      <c r="S25" s="12">
        <v>18</v>
      </c>
      <c r="T25" s="42">
        <f>IF(S25="","",VLOOKUP(S25,Tabel!$A$1:$B$106,2,FALSE))</f>
        <v>118</v>
      </c>
      <c r="U25" s="12">
        <v>22</v>
      </c>
      <c r="V25" s="42">
        <f>IF(U25="","",VLOOKUP(U25,Tabel!$A$1:$B$106,2,FALSE))</f>
        <v>104</v>
      </c>
      <c r="W25" s="86">
        <f t="shared" si="0"/>
        <v>1020</v>
      </c>
      <c r="X25" s="86">
        <f t="shared" si="1"/>
        <v>30</v>
      </c>
      <c r="Y25" s="96">
        <f>SUMPRODUCT(LARGE(AA25:AI25,{1,2,3,4,5,6}))+X25</f>
        <v>759</v>
      </c>
      <c r="Z25" s="115">
        <f t="shared" si="2"/>
        <v>9</v>
      </c>
      <c r="AA25" s="90">
        <f t="shared" si="3"/>
        <v>138</v>
      </c>
      <c r="AB25" s="90">
        <f t="shared" si="4"/>
        <v>86</v>
      </c>
      <c r="AC25" s="89">
        <f t="shared" si="5"/>
        <v>122</v>
      </c>
      <c r="AD25" s="89">
        <f t="shared" si="6"/>
        <v>118</v>
      </c>
      <c r="AE25" s="90">
        <f t="shared" si="7"/>
        <v>101</v>
      </c>
      <c r="AF25" s="90">
        <f t="shared" si="8"/>
        <v>126</v>
      </c>
      <c r="AG25" s="90">
        <f t="shared" si="9"/>
        <v>107</v>
      </c>
      <c r="AH25" s="90">
        <f t="shared" si="10"/>
        <v>118</v>
      </c>
      <c r="AI25" s="90">
        <f t="shared" si="11"/>
        <v>104</v>
      </c>
      <c r="AJ25" s="90"/>
      <c r="AK25" s="90"/>
    </row>
    <row r="26" spans="1:37" ht="15.75" customHeight="1">
      <c r="A26" s="12">
        <v>15</v>
      </c>
      <c r="B26" s="73" t="s">
        <v>244</v>
      </c>
      <c r="C26" s="74">
        <v>1</v>
      </c>
      <c r="D26" s="73" t="s">
        <v>30</v>
      </c>
      <c r="E26" s="75">
        <v>11</v>
      </c>
      <c r="F26" s="76">
        <f>IF(E26="","",VLOOKUP(E26,Tabel!$A$1:$B$106,2,FALSE))</f>
        <v>146</v>
      </c>
      <c r="G26" s="75">
        <v>22</v>
      </c>
      <c r="H26" s="76">
        <f>IF(G26="","",VLOOKUP(G26,Tabel!$A$1:$B$106,2,FALSE))</f>
        <v>104</v>
      </c>
      <c r="I26" s="77"/>
      <c r="J26" s="76">
        <f>IF(I26="","",VLOOKUP(I26,Tabel!$A$1:$B$106,2,FALSE))</f>
      </c>
      <c r="K26" s="78"/>
      <c r="L26" s="76">
        <f>IF(K26="","",VLOOKUP(K26,Tabel!$A$1:$B$106,2,FALSE))</f>
      </c>
      <c r="M26" s="78">
        <v>15</v>
      </c>
      <c r="N26" s="76">
        <f>IF(M26="","",VLOOKUP(M26,Tabel!$A$1:$B$106,2,FALSE))</f>
        <v>130</v>
      </c>
      <c r="O26" s="78">
        <v>14</v>
      </c>
      <c r="P26" s="76">
        <f>IF(O26="","",VLOOKUP(O26,Tabel!$A$1:$B$106,2,FALSE))</f>
        <v>134</v>
      </c>
      <c r="Q26" s="78"/>
      <c r="R26" s="76"/>
      <c r="S26" s="79">
        <v>15</v>
      </c>
      <c r="T26" s="76">
        <f>IF(S26="","",VLOOKUP(S26,Tabel!$A$1:$B$106,2,FALSE))</f>
        <v>130</v>
      </c>
      <c r="U26" s="79">
        <v>21</v>
      </c>
      <c r="V26" s="76">
        <f>IF(U26="","",VLOOKUP(U26,Tabel!$A$1:$B$106,2,FALSE))</f>
        <v>107</v>
      </c>
      <c r="W26" s="80">
        <f t="shared" si="0"/>
        <v>751</v>
      </c>
      <c r="X26" s="80">
        <f t="shared" si="1"/>
        <v>0</v>
      </c>
      <c r="Y26" s="93">
        <f>SUMPRODUCT(LARGE(AA26:AI26,{1,2,3,4,5,6}))+X26</f>
        <v>751</v>
      </c>
      <c r="Z26" s="115">
        <f t="shared" si="2"/>
        <v>6</v>
      </c>
      <c r="AA26" s="90">
        <f t="shared" si="3"/>
        <v>146</v>
      </c>
      <c r="AB26" s="90">
        <f t="shared" si="4"/>
        <v>104</v>
      </c>
      <c r="AC26" s="89">
        <f t="shared" si="5"/>
      </c>
      <c r="AD26" s="89">
        <f t="shared" si="6"/>
      </c>
      <c r="AE26" s="90">
        <f t="shared" si="7"/>
        <v>130</v>
      </c>
      <c r="AF26" s="90">
        <f t="shared" si="8"/>
        <v>134</v>
      </c>
      <c r="AG26" s="90">
        <f t="shared" si="9"/>
        <v>0</v>
      </c>
      <c r="AH26" s="90">
        <f t="shared" si="10"/>
        <v>130</v>
      </c>
      <c r="AI26" s="90">
        <f t="shared" si="11"/>
        <v>107</v>
      </c>
      <c r="AJ26" s="90"/>
      <c r="AK26" s="90"/>
    </row>
    <row r="27" spans="1:37" ht="15.75" customHeight="1">
      <c r="A27" s="12">
        <v>16</v>
      </c>
      <c r="B27" s="19" t="s">
        <v>235</v>
      </c>
      <c r="C27" s="65">
        <v>2</v>
      </c>
      <c r="D27" s="19" t="s">
        <v>26</v>
      </c>
      <c r="E27" s="25">
        <v>19</v>
      </c>
      <c r="F27" s="42">
        <f>IF(E27="","",VLOOKUP(E27,Tabel!$A$1:$B$106,2,FALSE))</f>
        <v>114</v>
      </c>
      <c r="G27" s="25">
        <v>20</v>
      </c>
      <c r="H27" s="42">
        <f>IF(G27="","",VLOOKUP(G27,Tabel!$A$1:$B$106,2,FALSE))</f>
        <v>110</v>
      </c>
      <c r="I27" s="28">
        <v>16</v>
      </c>
      <c r="J27" s="42">
        <f>IF(I27="","",VLOOKUP(I27,Tabel!$A$1:$B$106,2,FALSE))</f>
        <v>126</v>
      </c>
      <c r="K27" s="11">
        <v>16</v>
      </c>
      <c r="L27" s="42">
        <f>IF(K27="","",VLOOKUP(K27,Tabel!$A$1:$B$106,2,FALSE))</f>
        <v>126</v>
      </c>
      <c r="M27" s="11">
        <v>19</v>
      </c>
      <c r="N27" s="42">
        <f>IF(M27="","",VLOOKUP(M27,Tabel!$A$1:$B$106,2,FALSE))</f>
        <v>114</v>
      </c>
      <c r="O27" s="11"/>
      <c r="P27" s="42"/>
      <c r="Q27" s="11">
        <v>16</v>
      </c>
      <c r="R27" s="42">
        <f>IF(Q27="","",VLOOKUP(Q27,Tabel!$A$1:$B$106,2,FALSE))</f>
        <v>126</v>
      </c>
      <c r="S27" s="12">
        <v>17</v>
      </c>
      <c r="T27" s="42">
        <f>IF(S27="","",VLOOKUP(S27,Tabel!$A$1:$B$106,2,FALSE))</f>
        <v>122</v>
      </c>
      <c r="U27" s="12">
        <v>18</v>
      </c>
      <c r="V27" s="42">
        <f>IF(U27="","",VLOOKUP(U27,Tabel!$A$1:$B$106,2,FALSE))</f>
        <v>118</v>
      </c>
      <c r="W27" s="86">
        <f t="shared" si="0"/>
        <v>956</v>
      </c>
      <c r="X27" s="86">
        <f t="shared" si="1"/>
        <v>15</v>
      </c>
      <c r="Y27" s="96">
        <f>SUMPRODUCT(LARGE(AA27:AI27,{1,2,3,4,5,6}))+X27</f>
        <v>747</v>
      </c>
      <c r="Z27" s="115">
        <f t="shared" si="2"/>
        <v>8</v>
      </c>
      <c r="AA27" s="90">
        <f t="shared" si="3"/>
        <v>114</v>
      </c>
      <c r="AB27" s="90">
        <f t="shared" si="4"/>
        <v>110</v>
      </c>
      <c r="AC27" s="89">
        <f t="shared" si="5"/>
        <v>126</v>
      </c>
      <c r="AD27" s="89">
        <f t="shared" si="6"/>
        <v>126</v>
      </c>
      <c r="AE27" s="90">
        <f t="shared" si="7"/>
        <v>114</v>
      </c>
      <c r="AF27" s="90">
        <f t="shared" si="8"/>
        <v>0</v>
      </c>
      <c r="AG27" s="90">
        <f t="shared" si="9"/>
        <v>126</v>
      </c>
      <c r="AH27" s="90">
        <f t="shared" si="10"/>
        <v>122</v>
      </c>
      <c r="AI27" s="90">
        <f t="shared" si="11"/>
        <v>118</v>
      </c>
      <c r="AJ27" s="90"/>
      <c r="AK27" s="90"/>
    </row>
    <row r="28" spans="1:37" ht="15.75" customHeight="1">
      <c r="A28" s="12">
        <v>17</v>
      </c>
      <c r="B28" s="19" t="s">
        <v>246</v>
      </c>
      <c r="C28" s="65">
        <v>1</v>
      </c>
      <c r="D28" s="19" t="s">
        <v>32</v>
      </c>
      <c r="E28" s="25">
        <v>16</v>
      </c>
      <c r="F28" s="42">
        <f>IF(E28="","",VLOOKUP(E28,Tabel!$A$1:$B$106,2,FALSE))</f>
        <v>126</v>
      </c>
      <c r="G28" s="25">
        <v>29</v>
      </c>
      <c r="H28" s="42">
        <f>IF(G28="","",VLOOKUP(G28,Tabel!$A$1:$B$106,2,FALSE))</f>
        <v>83</v>
      </c>
      <c r="I28" s="28"/>
      <c r="J28" s="42">
        <f>IF(I28="","",VLOOKUP(I28,Tabel!$A$1:$B$106,2,FALSE))</f>
      </c>
      <c r="K28" s="11">
        <v>19</v>
      </c>
      <c r="L28" s="42">
        <f>IF(K28="","",VLOOKUP(K28,Tabel!$A$1:$B$106,2,FALSE))</f>
        <v>114</v>
      </c>
      <c r="M28" s="11">
        <v>21</v>
      </c>
      <c r="N28" s="42">
        <f>IF(M28="","",VLOOKUP(M28,Tabel!$A$1:$B$106,2,FALSE))</f>
        <v>107</v>
      </c>
      <c r="O28" s="11">
        <v>15</v>
      </c>
      <c r="P28" s="42">
        <f>IF(O28="","",VLOOKUP(O28,Tabel!$A$1:$B$106,2,FALSE))</f>
        <v>130</v>
      </c>
      <c r="Q28" s="11"/>
      <c r="R28" s="42"/>
      <c r="S28" s="12"/>
      <c r="T28" s="42"/>
      <c r="U28" s="12">
        <v>23</v>
      </c>
      <c r="V28" s="42">
        <f>IF(U28="","",VLOOKUP(U28,Tabel!$A$1:$B$106,2,FALSE))</f>
        <v>101</v>
      </c>
      <c r="W28" s="86">
        <f t="shared" si="0"/>
        <v>661</v>
      </c>
      <c r="X28" s="86">
        <f t="shared" si="1"/>
        <v>0</v>
      </c>
      <c r="Y28" s="96">
        <f>SUMPRODUCT(LARGE(AA28:AI28,{1,2,3,4,5,6}))+X28</f>
        <v>661</v>
      </c>
      <c r="Z28" s="115">
        <f t="shared" si="2"/>
        <v>6</v>
      </c>
      <c r="AA28" s="90">
        <f t="shared" si="3"/>
        <v>126</v>
      </c>
      <c r="AB28" s="90">
        <f t="shared" si="4"/>
        <v>83</v>
      </c>
      <c r="AC28" s="89">
        <f t="shared" si="5"/>
      </c>
      <c r="AD28" s="89">
        <f t="shared" si="6"/>
        <v>114</v>
      </c>
      <c r="AE28" s="90">
        <f t="shared" si="7"/>
        <v>107</v>
      </c>
      <c r="AF28" s="90">
        <f t="shared" si="8"/>
        <v>130</v>
      </c>
      <c r="AG28" s="90">
        <f t="shared" si="9"/>
        <v>0</v>
      </c>
      <c r="AH28" s="90">
        <f t="shared" si="10"/>
        <v>0</v>
      </c>
      <c r="AI28" s="90">
        <f t="shared" si="11"/>
        <v>101</v>
      </c>
      <c r="AJ28" s="90"/>
      <c r="AK28" s="90"/>
    </row>
    <row r="29" spans="1:37" ht="15.75" customHeight="1">
      <c r="A29" s="12">
        <v>18</v>
      </c>
      <c r="B29" s="19" t="s">
        <v>238</v>
      </c>
      <c r="C29" s="65">
        <v>2</v>
      </c>
      <c r="D29" s="19" t="s">
        <v>27</v>
      </c>
      <c r="E29" s="25">
        <v>14</v>
      </c>
      <c r="F29" s="42">
        <f>IF(E29="","",VLOOKUP(E29,Tabel!$A$1:$B$106,2,FALSE))</f>
        <v>134</v>
      </c>
      <c r="G29" s="25">
        <v>25</v>
      </c>
      <c r="H29" s="42">
        <f>IF(G29="","",VLOOKUP(G29,Tabel!$A$1:$B$106,2,FALSE))</f>
        <v>95</v>
      </c>
      <c r="I29" s="28">
        <v>21</v>
      </c>
      <c r="J29" s="42">
        <f>IF(I29="","",VLOOKUP(I29,Tabel!$A$1:$B$106,2,FALSE))</f>
        <v>107</v>
      </c>
      <c r="K29" s="11"/>
      <c r="L29" s="42">
        <f>IF(K29="","",VLOOKUP(K29,Tabel!$A$1:$B$106,2,FALSE))</f>
      </c>
      <c r="M29" s="11">
        <v>22</v>
      </c>
      <c r="N29" s="42">
        <f>IF(M29="","",VLOOKUP(M29,Tabel!$A$1:$B$106,2,FALSE))</f>
        <v>104</v>
      </c>
      <c r="O29" s="13"/>
      <c r="P29" s="42"/>
      <c r="Q29" s="13">
        <v>19</v>
      </c>
      <c r="R29" s="42">
        <f>IF(Q29="","",VLOOKUP(Q29,Tabel!$A$1:$B$106,2,FALSE))</f>
        <v>114</v>
      </c>
      <c r="S29" s="12">
        <v>23</v>
      </c>
      <c r="T29" s="42">
        <f>IF(S29="","",VLOOKUP(S29,Tabel!$A$1:$B$106,2,FALSE))</f>
        <v>101</v>
      </c>
      <c r="U29" s="12"/>
      <c r="V29" s="42"/>
      <c r="W29" s="86">
        <f t="shared" si="0"/>
        <v>655</v>
      </c>
      <c r="X29" s="86">
        <f t="shared" si="1"/>
        <v>0</v>
      </c>
      <c r="Y29" s="96">
        <f>SUMPRODUCT(LARGE(AA29:AI29,{1,2,3,4,5,6}))+X29</f>
        <v>655</v>
      </c>
      <c r="Z29" s="115">
        <f t="shared" si="2"/>
        <v>6</v>
      </c>
      <c r="AA29" s="90">
        <f t="shared" si="3"/>
        <v>134</v>
      </c>
      <c r="AB29" s="90">
        <f t="shared" si="4"/>
        <v>95</v>
      </c>
      <c r="AC29" s="89">
        <f t="shared" si="5"/>
        <v>107</v>
      </c>
      <c r="AD29" s="89">
        <f t="shared" si="6"/>
      </c>
      <c r="AE29" s="90">
        <f t="shared" si="7"/>
        <v>104</v>
      </c>
      <c r="AF29" s="90">
        <f t="shared" si="8"/>
        <v>0</v>
      </c>
      <c r="AG29" s="90">
        <f t="shared" si="9"/>
        <v>114</v>
      </c>
      <c r="AH29" s="90">
        <f t="shared" si="10"/>
        <v>101</v>
      </c>
      <c r="AI29" s="90">
        <f t="shared" si="11"/>
        <v>0</v>
      </c>
      <c r="AJ29" s="90"/>
      <c r="AK29" s="90"/>
    </row>
    <row r="30" spans="1:37" ht="15.75" customHeight="1">
      <c r="A30" s="12">
        <v>19</v>
      </c>
      <c r="B30" s="19" t="s">
        <v>497</v>
      </c>
      <c r="C30" s="65">
        <v>2</v>
      </c>
      <c r="D30" s="38" t="s">
        <v>31</v>
      </c>
      <c r="E30" s="11"/>
      <c r="F30" s="42">
        <f>IF(E30="","",VLOOKUP(E30,Tabel!$A$1:$B$106,2,FALSE))</f>
      </c>
      <c r="G30" s="11"/>
      <c r="H30" s="42">
        <f>IF(G30="","",VLOOKUP(G30,Tabel!$A$1:$B$106,2,FALSE))</f>
      </c>
      <c r="I30" s="11"/>
      <c r="J30" s="42">
        <f>IF(I30="","",VLOOKUP(I30,Tabel!$A$1:$B$106,2,FALSE))</f>
      </c>
      <c r="K30" s="11">
        <v>26</v>
      </c>
      <c r="L30" s="42">
        <f>IF(K30="","",VLOOKUP(K30,Tabel!$A$1:$B$106,2,FALSE))</f>
        <v>92</v>
      </c>
      <c r="M30" s="11">
        <v>26</v>
      </c>
      <c r="N30" s="42">
        <f>IF(M30="","",VLOOKUP(M30,Tabel!$A$1:$B$106,2,FALSE))</f>
        <v>92</v>
      </c>
      <c r="O30" s="11">
        <v>17</v>
      </c>
      <c r="P30" s="42">
        <f>IF(O30="","",VLOOKUP(O30,Tabel!$A$1:$B$106,2,FALSE))</f>
        <v>122</v>
      </c>
      <c r="Q30" s="11">
        <v>20</v>
      </c>
      <c r="R30" s="42">
        <f>IF(Q30="","",VLOOKUP(Q30,Tabel!$A$1:$B$106,2,FALSE))</f>
        <v>110</v>
      </c>
      <c r="S30" s="12">
        <v>21</v>
      </c>
      <c r="T30" s="42">
        <f>IF(S30="","",VLOOKUP(S30,Tabel!$A$1:$B$106,2,FALSE))</f>
        <v>107</v>
      </c>
      <c r="U30" s="12">
        <v>24</v>
      </c>
      <c r="V30" s="42">
        <f>IF(U30="","",VLOOKUP(U30,Tabel!$A$1:$B$106,2,FALSE))</f>
        <v>98</v>
      </c>
      <c r="W30" s="86">
        <f t="shared" si="0"/>
        <v>621</v>
      </c>
      <c r="X30" s="86">
        <f t="shared" si="1"/>
        <v>0</v>
      </c>
      <c r="Y30" s="96">
        <f>SUMPRODUCT(LARGE(AA30:AI30,{1,2,3,4,5,6}))+X30</f>
        <v>621</v>
      </c>
      <c r="Z30" s="115">
        <f t="shared" si="2"/>
        <v>6</v>
      </c>
      <c r="AA30" s="90">
        <f t="shared" si="3"/>
      </c>
      <c r="AB30" s="90">
        <f t="shared" si="4"/>
      </c>
      <c r="AC30" s="89">
        <f t="shared" si="5"/>
      </c>
      <c r="AD30" s="89">
        <f t="shared" si="6"/>
        <v>92</v>
      </c>
      <c r="AE30" s="90">
        <f t="shared" si="7"/>
        <v>92</v>
      </c>
      <c r="AF30" s="90">
        <f t="shared" si="8"/>
        <v>122</v>
      </c>
      <c r="AG30" s="90">
        <f t="shared" si="9"/>
        <v>110</v>
      </c>
      <c r="AH30" s="90">
        <f t="shared" si="10"/>
        <v>107</v>
      </c>
      <c r="AI30" s="90">
        <f t="shared" si="11"/>
        <v>98</v>
      </c>
      <c r="AJ30" s="90"/>
      <c r="AK30" s="90"/>
    </row>
    <row r="31" spans="1:37" ht="15.75" customHeight="1">
      <c r="A31" s="12"/>
      <c r="B31" s="19"/>
      <c r="C31" s="65"/>
      <c r="D31" s="38"/>
      <c r="E31" s="11"/>
      <c r="F31" s="42"/>
      <c r="G31" s="11"/>
      <c r="H31" s="42"/>
      <c r="I31" s="11"/>
      <c r="J31" s="42"/>
      <c r="K31" s="13"/>
      <c r="L31" s="42"/>
      <c r="M31" s="13"/>
      <c r="N31" s="42"/>
      <c r="O31" s="13"/>
      <c r="P31" s="42"/>
      <c r="Q31" s="11"/>
      <c r="R31" s="42"/>
      <c r="S31" s="12"/>
      <c r="T31" s="42"/>
      <c r="U31" s="12"/>
      <c r="V31" s="42"/>
      <c r="W31" s="86"/>
      <c r="X31" s="86"/>
      <c r="Y31" s="96"/>
      <c r="Z31" s="115"/>
      <c r="AC31" s="89"/>
      <c r="AD31" s="89"/>
      <c r="AJ31" s="90"/>
      <c r="AK31" s="90"/>
    </row>
    <row r="32" spans="1:37" ht="15.75" customHeight="1">
      <c r="A32" s="12"/>
      <c r="B32" s="19" t="s">
        <v>241</v>
      </c>
      <c r="C32" s="65">
        <v>1</v>
      </c>
      <c r="D32" s="19" t="s">
        <v>32</v>
      </c>
      <c r="E32" s="25"/>
      <c r="F32" s="42">
        <f>IF(E32="","",VLOOKUP(E32,Tabel!$A$1:$B$106,2,FALSE))</f>
      </c>
      <c r="G32" s="25">
        <v>12</v>
      </c>
      <c r="H32" s="42">
        <f>IF(G32="","",VLOOKUP(G32,Tabel!$A$1:$B$106,2,FALSE))</f>
        <v>142</v>
      </c>
      <c r="I32" s="28">
        <v>11</v>
      </c>
      <c r="J32" s="42">
        <f>IF(I32="","",VLOOKUP(I32,Tabel!$A$1:$B$106,2,FALSE))</f>
        <v>146</v>
      </c>
      <c r="K32" s="13"/>
      <c r="L32" s="42">
        <f>IF(K32="","",VLOOKUP(K32,Tabel!$A$1:$B$106,2,FALSE))</f>
      </c>
      <c r="M32" s="13">
        <v>11</v>
      </c>
      <c r="N32" s="42">
        <f>IF(M32="","",VLOOKUP(M32,Tabel!$A$1:$B$106,2,FALSE))</f>
        <v>146</v>
      </c>
      <c r="O32" s="13"/>
      <c r="P32" s="42"/>
      <c r="Q32" s="11"/>
      <c r="R32" s="42"/>
      <c r="S32" s="12">
        <v>5</v>
      </c>
      <c r="T32" s="42">
        <f>IF(S32="","",VLOOKUP(S32,Tabel!$A$1:$B$106,2,FALSE))</f>
        <v>175</v>
      </c>
      <c r="U32" s="12">
        <v>11</v>
      </c>
      <c r="V32" s="42">
        <f>IF(U32="","",VLOOKUP(U32,Tabel!$A$1:$B$106,2,FALSE))</f>
        <v>146</v>
      </c>
      <c r="W32" s="86">
        <f aca="true" t="shared" si="12" ref="W32:W71">SUM(F32,H32,J32,L32,N32,P32,R32,T32,V32)</f>
        <v>755</v>
      </c>
      <c r="X32" s="86">
        <f aca="true" t="shared" si="13" ref="X32:X71">IF(COUNT(F32,H32,J32,L32,N32,P32,R32,T32,V32)=7,5,IF(COUNT(F32,H32,J32,L32,N32,P32,R32,T32,V32)=8,15,IF(COUNT(F32,H32,J32,L32,N32,P32,R32,T32,V32)=9,30,0)))</f>
        <v>0</v>
      </c>
      <c r="Y32" s="96">
        <f>SUMPRODUCT(LARGE(AA32:AI32,{1,2,3,4,5,6}))+X32</f>
        <v>755</v>
      </c>
      <c r="Z32" s="115">
        <f aca="true" t="shared" si="14" ref="Z32:Z71">COUNTA(E32,G32,I32,K32,M32,O32,Q32,S32,U32)</f>
        <v>5</v>
      </c>
      <c r="AA32" s="90">
        <f t="shared" si="3"/>
      </c>
      <c r="AB32" s="90">
        <f t="shared" si="4"/>
        <v>142</v>
      </c>
      <c r="AC32" s="89">
        <f t="shared" si="5"/>
        <v>146</v>
      </c>
      <c r="AD32" s="89">
        <f t="shared" si="6"/>
      </c>
      <c r="AE32" s="90">
        <f t="shared" si="7"/>
        <v>146</v>
      </c>
      <c r="AF32" s="90">
        <f t="shared" si="8"/>
        <v>0</v>
      </c>
      <c r="AG32" s="90">
        <f t="shared" si="9"/>
        <v>0</v>
      </c>
      <c r="AH32" s="90">
        <f t="shared" si="10"/>
        <v>175</v>
      </c>
      <c r="AI32" s="90">
        <f t="shared" si="11"/>
        <v>146</v>
      </c>
      <c r="AJ32" s="90"/>
      <c r="AK32" s="90"/>
    </row>
    <row r="33" spans="1:37" ht="15.75" customHeight="1">
      <c r="A33" s="12"/>
      <c r="B33" s="19" t="s">
        <v>232</v>
      </c>
      <c r="C33" s="65">
        <v>1</v>
      </c>
      <c r="D33" s="19" t="s">
        <v>29</v>
      </c>
      <c r="E33" s="25">
        <v>10</v>
      </c>
      <c r="F33" s="42">
        <f>IF(E33="","",VLOOKUP(E33,Tabel!$A$1:$B$106,2,FALSE))</f>
        <v>150</v>
      </c>
      <c r="G33" s="25">
        <v>23</v>
      </c>
      <c r="H33" s="42">
        <f>IF(G33="","",VLOOKUP(G33,Tabel!$A$1:$B$106,2,FALSE))</f>
        <v>101</v>
      </c>
      <c r="I33" s="28">
        <v>14</v>
      </c>
      <c r="J33" s="42">
        <f>IF(I33="","",VLOOKUP(I33,Tabel!$A$1:$B$106,2,FALSE))</f>
        <v>134</v>
      </c>
      <c r="K33" s="16"/>
      <c r="L33" s="42">
        <f>IF(K33="","",VLOOKUP(K33,Tabel!$A$1:$B$106,2,FALSE))</f>
      </c>
      <c r="M33" s="16">
        <v>18</v>
      </c>
      <c r="N33" s="42">
        <f>IF(M33="","",VLOOKUP(M33,Tabel!$A$1:$B$106,2,FALSE))</f>
        <v>118</v>
      </c>
      <c r="O33" s="16"/>
      <c r="P33" s="42"/>
      <c r="Q33" s="16"/>
      <c r="R33" s="42"/>
      <c r="S33" s="15">
        <v>14</v>
      </c>
      <c r="T33" s="42">
        <f>IF(S33="","",VLOOKUP(S33,Tabel!$A$1:$B$106,2,FALSE))</f>
        <v>134</v>
      </c>
      <c r="U33" s="15"/>
      <c r="V33" s="42"/>
      <c r="W33" s="86">
        <f t="shared" si="12"/>
        <v>637</v>
      </c>
      <c r="X33" s="86">
        <f t="shared" si="13"/>
        <v>0</v>
      </c>
      <c r="Y33" s="96">
        <f>SUMPRODUCT(LARGE(AA33:AI33,{1,2,3,4,5,6}))+X33</f>
        <v>637</v>
      </c>
      <c r="Z33" s="115">
        <f t="shared" si="14"/>
        <v>5</v>
      </c>
      <c r="AA33" s="90">
        <f t="shared" si="3"/>
        <v>150</v>
      </c>
      <c r="AB33" s="90">
        <f t="shared" si="4"/>
        <v>101</v>
      </c>
      <c r="AC33" s="89">
        <f t="shared" si="5"/>
        <v>134</v>
      </c>
      <c r="AD33" s="89">
        <f t="shared" si="6"/>
      </c>
      <c r="AE33" s="90">
        <f t="shared" si="7"/>
        <v>118</v>
      </c>
      <c r="AF33" s="90">
        <f t="shared" si="8"/>
        <v>0</v>
      </c>
      <c r="AG33" s="90">
        <f t="shared" si="9"/>
        <v>0</v>
      </c>
      <c r="AH33" s="90">
        <f t="shared" si="10"/>
        <v>134</v>
      </c>
      <c r="AI33" s="90">
        <f t="shared" si="11"/>
        <v>0</v>
      </c>
      <c r="AJ33" s="90"/>
      <c r="AK33" s="90"/>
    </row>
    <row r="34" spans="1:37" ht="15.75" customHeight="1">
      <c r="A34" s="12"/>
      <c r="B34" s="26" t="s">
        <v>492</v>
      </c>
      <c r="C34" s="66">
        <v>1</v>
      </c>
      <c r="D34" s="26" t="s">
        <v>31</v>
      </c>
      <c r="E34" s="11"/>
      <c r="F34" s="42">
        <f>IF(E34="","",VLOOKUP(E34,Tabel!$A$1:$B$106,2,FALSE))</f>
      </c>
      <c r="G34" s="11"/>
      <c r="H34" s="42">
        <f>IF(G34="","",VLOOKUP(G34,Tabel!$A$1:$B$106,2,FALSE))</f>
      </c>
      <c r="I34" s="11"/>
      <c r="J34" s="42">
        <f>IF(I34="","",VLOOKUP(I34,Tabel!$A$1:$B$106,2,FALSE))</f>
      </c>
      <c r="K34" s="11">
        <v>9</v>
      </c>
      <c r="L34" s="42">
        <f>IF(K34="","",VLOOKUP(K34,Tabel!$A$1:$B$106,2,FALSE))</f>
        <v>155</v>
      </c>
      <c r="M34" s="11"/>
      <c r="N34" s="42"/>
      <c r="O34" s="11">
        <v>13</v>
      </c>
      <c r="P34" s="42">
        <f>IF(O34="","",VLOOKUP(O34,Tabel!$A$1:$B$106,2,FALSE))</f>
        <v>138</v>
      </c>
      <c r="Q34" s="11">
        <v>13</v>
      </c>
      <c r="R34" s="42">
        <f>IF(Q34="","",VLOOKUP(Q34,Tabel!$A$1:$B$106,2,FALSE))</f>
        <v>138</v>
      </c>
      <c r="S34" s="12">
        <v>7</v>
      </c>
      <c r="T34" s="42">
        <f>IF(S34="","",VLOOKUP(S34,Tabel!$A$1:$B$106,2,FALSE))</f>
        <v>165</v>
      </c>
      <c r="U34" s="12"/>
      <c r="V34" s="42"/>
      <c r="W34" s="86">
        <f t="shared" si="12"/>
        <v>596</v>
      </c>
      <c r="X34" s="86">
        <f t="shared" si="13"/>
        <v>0</v>
      </c>
      <c r="Y34" s="96">
        <f>SUMPRODUCT(LARGE(AA34:AI34,{1,2,3,4,5,6}))+X34</f>
        <v>596</v>
      </c>
      <c r="Z34" s="115">
        <f t="shared" si="14"/>
        <v>4</v>
      </c>
      <c r="AA34" s="90">
        <f t="shared" si="3"/>
      </c>
      <c r="AB34" s="90">
        <f t="shared" si="4"/>
      </c>
      <c r="AC34" s="89">
        <f t="shared" si="5"/>
      </c>
      <c r="AD34" s="89">
        <f t="shared" si="6"/>
        <v>155</v>
      </c>
      <c r="AE34" s="90">
        <f t="shared" si="7"/>
        <v>0</v>
      </c>
      <c r="AF34" s="90">
        <f t="shared" si="8"/>
        <v>138</v>
      </c>
      <c r="AG34" s="90">
        <f t="shared" si="9"/>
        <v>138</v>
      </c>
      <c r="AH34" s="90">
        <f t="shared" si="10"/>
        <v>165</v>
      </c>
      <c r="AI34" s="90">
        <f t="shared" si="11"/>
        <v>0</v>
      </c>
      <c r="AJ34" s="90"/>
      <c r="AK34" s="90"/>
    </row>
    <row r="35" spans="1:37" ht="15.75" customHeight="1">
      <c r="A35" s="12"/>
      <c r="B35" s="19" t="s">
        <v>498</v>
      </c>
      <c r="C35" s="65">
        <v>2</v>
      </c>
      <c r="D35" s="19" t="s">
        <v>26</v>
      </c>
      <c r="E35" s="25"/>
      <c r="F35" s="42">
        <f>IF(E35="","",VLOOKUP(E35,Tabel!$A$1:$B$106,2,FALSE))</f>
      </c>
      <c r="G35" s="28"/>
      <c r="H35" s="42">
        <f>IF(G35="","",VLOOKUP(G35,Tabel!$A$1:$B$106,2,FALSE))</f>
      </c>
      <c r="I35" s="28">
        <v>19</v>
      </c>
      <c r="J35" s="42">
        <f>IF(I35="","",VLOOKUP(I35,Tabel!$A$1:$B$106,2,FALSE))</f>
        <v>114</v>
      </c>
      <c r="K35" s="13">
        <v>23</v>
      </c>
      <c r="L35" s="42">
        <f>IF(K35="","",VLOOKUP(K35,Tabel!$A$1:$B$106,2,FALSE))</f>
        <v>101</v>
      </c>
      <c r="M35" s="13">
        <v>24</v>
      </c>
      <c r="N35" s="42">
        <f>IF(M35="","",VLOOKUP(M35,Tabel!$A$1:$B$106,2,FALSE))</f>
        <v>98</v>
      </c>
      <c r="O35" s="13"/>
      <c r="P35" s="42"/>
      <c r="Q35" s="13"/>
      <c r="R35" s="42"/>
      <c r="S35" s="14">
        <v>25</v>
      </c>
      <c r="T35" s="42">
        <f>IF(S35="","",VLOOKUP(S35,Tabel!$A$1:$B$106,2,FALSE))</f>
        <v>95</v>
      </c>
      <c r="U35" s="14">
        <v>25</v>
      </c>
      <c r="V35" s="42">
        <f>IF(U35="","",VLOOKUP(U35,Tabel!$A$1:$B$106,2,FALSE))</f>
        <v>95</v>
      </c>
      <c r="W35" s="86">
        <f t="shared" si="12"/>
        <v>503</v>
      </c>
      <c r="X35" s="86">
        <f t="shared" si="13"/>
        <v>0</v>
      </c>
      <c r="Y35" s="96">
        <f>SUMPRODUCT(LARGE(AA35:AI35,{1,2,3,4,5,6}))+X35</f>
        <v>503</v>
      </c>
      <c r="Z35" s="115">
        <f t="shared" si="14"/>
        <v>5</v>
      </c>
      <c r="AA35" s="90">
        <f t="shared" si="3"/>
      </c>
      <c r="AB35" s="90">
        <f t="shared" si="4"/>
      </c>
      <c r="AC35" s="89">
        <f t="shared" si="5"/>
        <v>114</v>
      </c>
      <c r="AD35" s="89">
        <f t="shared" si="6"/>
        <v>101</v>
      </c>
      <c r="AE35" s="90">
        <f t="shared" si="7"/>
        <v>98</v>
      </c>
      <c r="AF35" s="90">
        <f t="shared" si="8"/>
        <v>0</v>
      </c>
      <c r="AG35" s="90">
        <f t="shared" si="9"/>
        <v>0</v>
      </c>
      <c r="AH35" s="90">
        <f t="shared" si="10"/>
        <v>95</v>
      </c>
      <c r="AI35" s="90">
        <f t="shared" si="11"/>
        <v>95</v>
      </c>
      <c r="AJ35" s="90"/>
      <c r="AK35" s="90"/>
    </row>
    <row r="36" spans="1:37" ht="15.75" customHeight="1">
      <c r="A36" s="12"/>
      <c r="B36" s="19" t="s">
        <v>237</v>
      </c>
      <c r="C36" s="65">
        <v>1</v>
      </c>
      <c r="D36" s="19" t="s">
        <v>32</v>
      </c>
      <c r="E36" s="25"/>
      <c r="F36" s="42">
        <f>IF(E36="","",VLOOKUP(E36,Tabel!$A$1:$B$106,2,FALSE))</f>
      </c>
      <c r="G36" s="25">
        <v>7</v>
      </c>
      <c r="H36" s="42">
        <f>IF(G36="","",VLOOKUP(G36,Tabel!$A$1:$B$106,2,FALSE))</f>
        <v>165</v>
      </c>
      <c r="I36" s="28">
        <v>5</v>
      </c>
      <c r="J36" s="42">
        <f>IF(I36="","",VLOOKUP(I36,Tabel!$A$1:$B$106,2,FALSE))</f>
        <v>175</v>
      </c>
      <c r="K36" s="11"/>
      <c r="L36" s="42">
        <f>IF(K36="","",VLOOKUP(K36,Tabel!$A$1:$B$106,2,FALSE))</f>
      </c>
      <c r="M36" s="11"/>
      <c r="N36" s="42">
        <f>IF(M36="","",VLOOKUP(M36,Tabel!$A$1:$B$106,2,FALSE))</f>
      </c>
      <c r="O36" s="11"/>
      <c r="P36" s="42"/>
      <c r="Q36" s="11"/>
      <c r="R36" s="42"/>
      <c r="S36" s="12"/>
      <c r="T36" s="42"/>
      <c r="U36" s="12">
        <v>10</v>
      </c>
      <c r="V36" s="42">
        <f>IF(U36="","",VLOOKUP(U36,Tabel!$A$1:$B$106,2,FALSE))</f>
        <v>150</v>
      </c>
      <c r="W36" s="86">
        <f t="shared" si="12"/>
        <v>490</v>
      </c>
      <c r="X36" s="86">
        <f t="shared" si="13"/>
        <v>0</v>
      </c>
      <c r="Y36" s="96">
        <f>SUMPRODUCT(LARGE(AA36:AI36,{1,2,3,4,5,6}))+X36</f>
        <v>490</v>
      </c>
      <c r="Z36" s="115">
        <f t="shared" si="14"/>
        <v>3</v>
      </c>
      <c r="AA36" s="90">
        <f t="shared" si="3"/>
      </c>
      <c r="AB36" s="90">
        <f t="shared" si="4"/>
        <v>165</v>
      </c>
      <c r="AC36" s="89">
        <f t="shared" si="5"/>
        <v>175</v>
      </c>
      <c r="AD36" s="89">
        <f t="shared" si="6"/>
      </c>
      <c r="AE36" s="90">
        <f t="shared" si="7"/>
      </c>
      <c r="AF36" s="90">
        <f t="shared" si="8"/>
        <v>0</v>
      </c>
      <c r="AG36" s="90">
        <f t="shared" si="9"/>
        <v>0</v>
      </c>
      <c r="AH36" s="90">
        <f t="shared" si="10"/>
        <v>0</v>
      </c>
      <c r="AI36" s="90">
        <f t="shared" si="11"/>
        <v>150</v>
      </c>
      <c r="AJ36" s="90"/>
      <c r="AK36" s="90"/>
    </row>
    <row r="37" spans="1:37" ht="15.75" customHeight="1">
      <c r="A37" s="12"/>
      <c r="B37" s="19" t="s">
        <v>251</v>
      </c>
      <c r="C37" s="65">
        <v>1</v>
      </c>
      <c r="D37" s="19" t="s">
        <v>31</v>
      </c>
      <c r="E37" s="25"/>
      <c r="F37" s="42">
        <f>IF(E37="","",VLOOKUP(E37,Tabel!$A$1:$B$106,2,FALSE))</f>
      </c>
      <c r="G37" s="25">
        <v>8</v>
      </c>
      <c r="H37" s="42">
        <f>IF(G37="","",VLOOKUP(G37,Tabel!$A$1:$B$106,2,FALSE))</f>
        <v>160</v>
      </c>
      <c r="I37" s="28"/>
      <c r="J37" s="42">
        <f>IF(I37="","",VLOOKUP(I37,Tabel!$A$1:$B$106,2,FALSE))</f>
      </c>
      <c r="K37" s="11">
        <v>12</v>
      </c>
      <c r="L37" s="42">
        <f>IF(K37="","",VLOOKUP(K37,Tabel!$A$1:$B$106,2,FALSE))</f>
        <v>142</v>
      </c>
      <c r="M37" s="11"/>
      <c r="N37" s="42">
        <f>IF(M37="","",VLOOKUP(M37,Tabel!$A$1:$B$106,2,FALSE))</f>
      </c>
      <c r="O37" s="11"/>
      <c r="P37" s="42"/>
      <c r="Q37" s="11">
        <v>8</v>
      </c>
      <c r="R37" s="42">
        <f>IF(Q37="","",VLOOKUP(Q37,Tabel!$A$1:$B$106,2,FALSE))</f>
        <v>160</v>
      </c>
      <c r="S37" s="12"/>
      <c r="T37" s="42"/>
      <c r="U37" s="12"/>
      <c r="V37" s="42"/>
      <c r="W37" s="86">
        <f t="shared" si="12"/>
        <v>462</v>
      </c>
      <c r="X37" s="86">
        <f t="shared" si="13"/>
        <v>0</v>
      </c>
      <c r="Y37" s="96">
        <f>SUMPRODUCT(LARGE(AA37:AI37,{1,2,3,4,5,6}))+X37</f>
        <v>462</v>
      </c>
      <c r="Z37" s="115">
        <f t="shared" si="14"/>
        <v>3</v>
      </c>
      <c r="AA37" s="90">
        <f t="shared" si="3"/>
      </c>
      <c r="AB37" s="90">
        <f t="shared" si="4"/>
        <v>160</v>
      </c>
      <c r="AC37" s="89">
        <f t="shared" si="5"/>
      </c>
      <c r="AD37" s="89">
        <f t="shared" si="6"/>
        <v>142</v>
      </c>
      <c r="AE37" s="90">
        <f t="shared" si="7"/>
      </c>
      <c r="AF37" s="90">
        <f t="shared" si="8"/>
        <v>0</v>
      </c>
      <c r="AG37" s="90">
        <f t="shared" si="9"/>
        <v>160</v>
      </c>
      <c r="AH37" s="90">
        <f t="shared" si="10"/>
        <v>0</v>
      </c>
      <c r="AI37" s="90">
        <f t="shared" si="11"/>
        <v>0</v>
      </c>
      <c r="AJ37" s="90"/>
      <c r="AK37" s="90"/>
    </row>
    <row r="38" spans="1:37" ht="15.75" customHeight="1">
      <c r="A38" s="15"/>
      <c r="B38" s="19" t="s">
        <v>79</v>
      </c>
      <c r="C38" s="65">
        <v>1</v>
      </c>
      <c r="D38" s="19" t="s">
        <v>32</v>
      </c>
      <c r="E38" s="25">
        <v>15</v>
      </c>
      <c r="F38" s="42">
        <f>IF(E38="","",VLOOKUP(E38,Tabel!$A$1:$B$106,2,FALSE))</f>
        <v>130</v>
      </c>
      <c r="G38" s="25">
        <v>27</v>
      </c>
      <c r="H38" s="42">
        <f>IF(G38="","",VLOOKUP(G38,Tabel!$A$1:$B$106,2,FALSE))</f>
        <v>89</v>
      </c>
      <c r="I38" s="28"/>
      <c r="J38" s="42">
        <f>IF(I38="","",VLOOKUP(I38,Tabel!$A$1:$B$106,2,FALSE))</f>
      </c>
      <c r="K38" s="11">
        <v>20</v>
      </c>
      <c r="L38" s="42">
        <f>IF(K38="","",VLOOKUP(K38,Tabel!$A$1:$B$106,2,FALSE))</f>
        <v>110</v>
      </c>
      <c r="M38" s="11"/>
      <c r="N38" s="42">
        <f>IF(M38="","",VLOOKUP(M38,Tabel!$A$1:$B$106,2,FALSE))</f>
      </c>
      <c r="O38" s="11"/>
      <c r="P38" s="42"/>
      <c r="Q38" s="11">
        <v>17</v>
      </c>
      <c r="R38" s="42">
        <f>IF(Q38="","",VLOOKUP(Q38,Tabel!$A$1:$B$106,2,FALSE))</f>
        <v>122</v>
      </c>
      <c r="S38" s="12"/>
      <c r="T38" s="42"/>
      <c r="U38" s="12"/>
      <c r="V38" s="42"/>
      <c r="W38" s="86">
        <f t="shared" si="12"/>
        <v>451</v>
      </c>
      <c r="X38" s="86">
        <f t="shared" si="13"/>
        <v>0</v>
      </c>
      <c r="Y38" s="96">
        <f>SUMPRODUCT(LARGE(AA38:AI38,{1,2,3,4,5,6}))+X38</f>
        <v>451</v>
      </c>
      <c r="Z38" s="115">
        <f t="shared" si="14"/>
        <v>4</v>
      </c>
      <c r="AA38" s="90">
        <f t="shared" si="3"/>
        <v>130</v>
      </c>
      <c r="AB38" s="90">
        <f t="shared" si="4"/>
        <v>89</v>
      </c>
      <c r="AC38" s="89">
        <f t="shared" si="5"/>
      </c>
      <c r="AD38" s="89">
        <f t="shared" si="6"/>
        <v>110</v>
      </c>
      <c r="AE38" s="90">
        <f t="shared" si="7"/>
      </c>
      <c r="AF38" s="90">
        <f t="shared" si="8"/>
        <v>0</v>
      </c>
      <c r="AG38" s="90">
        <f t="shared" si="9"/>
        <v>122</v>
      </c>
      <c r="AH38" s="90">
        <f t="shared" si="10"/>
        <v>0</v>
      </c>
      <c r="AI38" s="90">
        <f t="shared" si="11"/>
        <v>0</v>
      </c>
      <c r="AJ38" s="90"/>
      <c r="AK38" s="90"/>
    </row>
    <row r="39" spans="1:37" ht="15.75" customHeight="1">
      <c r="A39" s="12"/>
      <c r="B39" s="19" t="s">
        <v>243</v>
      </c>
      <c r="C39" s="65">
        <v>1</v>
      </c>
      <c r="D39" s="19" t="s">
        <v>32</v>
      </c>
      <c r="E39" s="25"/>
      <c r="F39" s="42">
        <f>IF(E39="","",VLOOKUP(E39,Tabel!$A$1:$B$106,2,FALSE))</f>
      </c>
      <c r="G39" s="25">
        <v>17</v>
      </c>
      <c r="H39" s="42">
        <f>IF(G39="","",VLOOKUP(G39,Tabel!$A$1:$B$106,2,FALSE))</f>
        <v>122</v>
      </c>
      <c r="I39" s="28">
        <v>12</v>
      </c>
      <c r="J39" s="42">
        <f>IF(I39="","",VLOOKUP(I39,Tabel!$A$1:$B$106,2,FALSE))</f>
        <v>142</v>
      </c>
      <c r="K39" s="11"/>
      <c r="L39" s="42">
        <f>IF(K39="","",VLOOKUP(K39,Tabel!$A$1:$B$106,2,FALSE))</f>
      </c>
      <c r="M39" s="11"/>
      <c r="N39" s="42">
        <f>IF(M39="","",VLOOKUP(M39,Tabel!$A$1:$B$106,2,FALSE))</f>
      </c>
      <c r="O39" s="11"/>
      <c r="P39" s="42"/>
      <c r="Q39" s="11"/>
      <c r="R39" s="42"/>
      <c r="S39" s="12">
        <v>13</v>
      </c>
      <c r="T39" s="42">
        <f>IF(S39="","",VLOOKUP(S39,Tabel!$A$1:$B$106,2,FALSE))</f>
        <v>138</v>
      </c>
      <c r="U39" s="12"/>
      <c r="V39" s="42"/>
      <c r="W39" s="86">
        <f t="shared" si="12"/>
        <v>402</v>
      </c>
      <c r="X39" s="86">
        <f t="shared" si="13"/>
        <v>0</v>
      </c>
      <c r="Y39" s="96">
        <f>SUMPRODUCT(LARGE(AA39:AI39,{1,2,3,4,5,6}))+X39</f>
        <v>402</v>
      </c>
      <c r="Z39" s="115">
        <f t="shared" si="14"/>
        <v>3</v>
      </c>
      <c r="AA39" s="90">
        <f t="shared" si="3"/>
      </c>
      <c r="AB39" s="90">
        <f t="shared" si="4"/>
        <v>122</v>
      </c>
      <c r="AC39" s="89">
        <f t="shared" si="5"/>
        <v>142</v>
      </c>
      <c r="AD39" s="89">
        <f t="shared" si="6"/>
      </c>
      <c r="AE39" s="90">
        <f t="shared" si="7"/>
      </c>
      <c r="AF39" s="90">
        <f t="shared" si="8"/>
        <v>0</v>
      </c>
      <c r="AG39" s="90">
        <f t="shared" si="9"/>
        <v>0</v>
      </c>
      <c r="AH39" s="90">
        <f t="shared" si="10"/>
        <v>138</v>
      </c>
      <c r="AI39" s="90">
        <f t="shared" si="11"/>
        <v>0</v>
      </c>
      <c r="AJ39" s="90"/>
      <c r="AK39" s="90"/>
    </row>
    <row r="40" spans="1:37" ht="15.75" customHeight="1">
      <c r="A40" s="12"/>
      <c r="B40" s="19" t="s">
        <v>248</v>
      </c>
      <c r="C40" s="65">
        <v>1</v>
      </c>
      <c r="D40" s="19" t="s">
        <v>29</v>
      </c>
      <c r="E40" s="25"/>
      <c r="F40" s="42">
        <f>IF(E40="","",VLOOKUP(E40,Tabel!$A$1:$B$106,2,FALSE))</f>
      </c>
      <c r="G40" s="25">
        <v>30</v>
      </c>
      <c r="H40" s="42">
        <f>IF(G40="","",VLOOKUP(G40,Tabel!$A$1:$B$106,2,FALSE))</f>
        <v>80</v>
      </c>
      <c r="I40" s="28">
        <v>20</v>
      </c>
      <c r="J40" s="42">
        <f>IF(I40="","",VLOOKUP(I40,Tabel!$A$1:$B$106,2,FALSE))</f>
        <v>110</v>
      </c>
      <c r="K40" s="11"/>
      <c r="L40" s="42">
        <f>IF(K40="","",VLOOKUP(K40,Tabel!$A$1:$B$106,2,FALSE))</f>
      </c>
      <c r="M40" s="11"/>
      <c r="N40" s="42">
        <f>IF(M40="","",VLOOKUP(M40,Tabel!$A$1:$B$106,2,FALSE))</f>
      </c>
      <c r="O40" s="11"/>
      <c r="P40" s="42"/>
      <c r="Q40" s="11">
        <v>22</v>
      </c>
      <c r="R40" s="42">
        <f>IF(Q40="","",VLOOKUP(Q40,Tabel!$A$1:$B$106,2,FALSE))</f>
        <v>104</v>
      </c>
      <c r="S40" s="12"/>
      <c r="T40" s="42"/>
      <c r="U40" s="12">
        <v>26</v>
      </c>
      <c r="V40" s="42">
        <f>IF(U40="","",VLOOKUP(U40,Tabel!$A$1:$B$106,2,FALSE))</f>
        <v>92</v>
      </c>
      <c r="W40" s="86">
        <f t="shared" si="12"/>
        <v>386</v>
      </c>
      <c r="X40" s="86">
        <f t="shared" si="13"/>
        <v>0</v>
      </c>
      <c r="Y40" s="96">
        <f>SUMPRODUCT(LARGE(AA40:AI40,{1,2,3,4,5,6}))+X40</f>
        <v>386</v>
      </c>
      <c r="Z40" s="115">
        <f t="shared" si="14"/>
        <v>4</v>
      </c>
      <c r="AA40" s="90">
        <f t="shared" si="3"/>
      </c>
      <c r="AB40" s="90">
        <f t="shared" si="4"/>
        <v>80</v>
      </c>
      <c r="AC40" s="89">
        <f t="shared" si="5"/>
        <v>110</v>
      </c>
      <c r="AD40" s="89">
        <f t="shared" si="6"/>
      </c>
      <c r="AE40" s="90">
        <f t="shared" si="7"/>
      </c>
      <c r="AF40" s="90">
        <f t="shared" si="8"/>
        <v>0</v>
      </c>
      <c r="AG40" s="90">
        <f t="shared" si="9"/>
        <v>104</v>
      </c>
      <c r="AH40" s="90">
        <f t="shared" si="10"/>
        <v>0</v>
      </c>
      <c r="AI40" s="90">
        <f t="shared" si="11"/>
        <v>92</v>
      </c>
      <c r="AJ40" s="90"/>
      <c r="AK40" s="90"/>
    </row>
    <row r="41" spans="1:37" ht="15.75" customHeight="1">
      <c r="A41" s="12"/>
      <c r="B41" s="19" t="s">
        <v>591</v>
      </c>
      <c r="C41" s="66">
        <v>2</v>
      </c>
      <c r="D41" s="40" t="s">
        <v>27</v>
      </c>
      <c r="E41" s="11"/>
      <c r="F41" s="42"/>
      <c r="G41" s="11"/>
      <c r="H41" s="42"/>
      <c r="I41" s="11"/>
      <c r="J41" s="42"/>
      <c r="K41" s="11"/>
      <c r="L41" s="42"/>
      <c r="M41" s="11">
        <v>17</v>
      </c>
      <c r="N41" s="42">
        <f>IF(M41="","",VLOOKUP(M41,Tabel!$A$1:$B$106,2,FALSE))</f>
        <v>122</v>
      </c>
      <c r="O41" s="11"/>
      <c r="P41" s="42"/>
      <c r="Q41" s="11">
        <v>18</v>
      </c>
      <c r="R41" s="42">
        <f>IF(Q41="","",VLOOKUP(Q41,Tabel!$A$1:$B$106,2,FALSE))</f>
        <v>118</v>
      </c>
      <c r="S41" s="12">
        <v>16</v>
      </c>
      <c r="T41" s="42">
        <f>IF(S41="","",VLOOKUP(S41,Tabel!$A$1:$B$106,2,FALSE))</f>
        <v>126</v>
      </c>
      <c r="U41" s="12"/>
      <c r="V41" s="42"/>
      <c r="W41" s="86">
        <f t="shared" si="12"/>
        <v>366</v>
      </c>
      <c r="X41" s="86">
        <f t="shared" si="13"/>
        <v>0</v>
      </c>
      <c r="Y41" s="96">
        <f>SUMPRODUCT(LARGE(AA41:AI41,{1,2,3,4,5,6}))+X41</f>
        <v>366</v>
      </c>
      <c r="Z41" s="115">
        <f t="shared" si="14"/>
        <v>3</v>
      </c>
      <c r="AA41" s="90">
        <f t="shared" si="3"/>
        <v>0</v>
      </c>
      <c r="AB41" s="90">
        <f t="shared" si="4"/>
        <v>0</v>
      </c>
      <c r="AC41" s="89">
        <f t="shared" si="5"/>
        <v>0</v>
      </c>
      <c r="AD41" s="89">
        <f t="shared" si="6"/>
        <v>0</v>
      </c>
      <c r="AE41" s="90">
        <f t="shared" si="7"/>
        <v>122</v>
      </c>
      <c r="AF41" s="90">
        <f t="shared" si="8"/>
        <v>0</v>
      </c>
      <c r="AG41" s="90">
        <f t="shared" si="9"/>
        <v>118</v>
      </c>
      <c r="AH41" s="90">
        <f t="shared" si="10"/>
        <v>126</v>
      </c>
      <c r="AI41" s="90">
        <f t="shared" si="11"/>
        <v>0</v>
      </c>
      <c r="AJ41" s="90"/>
      <c r="AK41" s="90"/>
    </row>
    <row r="42" spans="1:37" ht="15.75" customHeight="1">
      <c r="A42" s="12"/>
      <c r="B42" s="19" t="s">
        <v>249</v>
      </c>
      <c r="C42" s="65">
        <v>1</v>
      </c>
      <c r="D42" s="19" t="s">
        <v>31</v>
      </c>
      <c r="E42" s="25"/>
      <c r="F42" s="42">
        <f>IF(E42="","",VLOOKUP(E42,Tabel!$A$1:$B$106,2,FALSE))</f>
      </c>
      <c r="G42" s="25">
        <v>5</v>
      </c>
      <c r="H42" s="42">
        <f>IF(G42="","",VLOOKUP(G42,Tabel!$A$1:$B$106,2,FALSE))</f>
        <v>175</v>
      </c>
      <c r="I42" s="28"/>
      <c r="J42" s="42">
        <f>IF(I42="","",VLOOKUP(I42,Tabel!$A$1:$B$106,2,FALSE))</f>
      </c>
      <c r="K42" s="11">
        <v>2</v>
      </c>
      <c r="L42" s="42">
        <f>IF(K42="","",VLOOKUP(K42,Tabel!$A$1:$B$106,2,FALSE))</f>
        <v>190</v>
      </c>
      <c r="M42" s="11"/>
      <c r="N42" s="42"/>
      <c r="O42" s="11"/>
      <c r="P42" s="42"/>
      <c r="Q42" s="11"/>
      <c r="R42" s="42"/>
      <c r="S42" s="12"/>
      <c r="T42" s="42"/>
      <c r="U42" s="12"/>
      <c r="V42" s="42"/>
      <c r="W42" s="86">
        <f t="shared" si="12"/>
        <v>365</v>
      </c>
      <c r="X42" s="86">
        <f t="shared" si="13"/>
        <v>0</v>
      </c>
      <c r="Y42" s="96">
        <f>SUMPRODUCT(LARGE(AA42:AI42,{1,2,3,4,5,6}))+X42</f>
        <v>365</v>
      </c>
      <c r="Z42" s="115">
        <f t="shared" si="14"/>
        <v>2</v>
      </c>
      <c r="AA42" s="90">
        <f t="shared" si="3"/>
      </c>
      <c r="AB42" s="90">
        <f t="shared" si="4"/>
        <v>175</v>
      </c>
      <c r="AC42" s="89">
        <f t="shared" si="5"/>
      </c>
      <c r="AD42" s="89">
        <f t="shared" si="6"/>
        <v>190</v>
      </c>
      <c r="AE42" s="90">
        <f t="shared" si="7"/>
        <v>0</v>
      </c>
      <c r="AF42" s="90">
        <f t="shared" si="8"/>
        <v>0</v>
      </c>
      <c r="AG42" s="90">
        <f t="shared" si="9"/>
        <v>0</v>
      </c>
      <c r="AH42" s="90">
        <f t="shared" si="10"/>
        <v>0</v>
      </c>
      <c r="AI42" s="90">
        <f t="shared" si="11"/>
        <v>0</v>
      </c>
      <c r="AJ42" s="90"/>
      <c r="AK42" s="90"/>
    </row>
    <row r="43" spans="1:37" ht="15.75" customHeight="1">
      <c r="A43" s="12"/>
      <c r="B43" s="26" t="s">
        <v>491</v>
      </c>
      <c r="C43" s="66">
        <v>1</v>
      </c>
      <c r="D43" s="26" t="s">
        <v>24</v>
      </c>
      <c r="E43" s="11"/>
      <c r="F43" s="42">
        <f>IF(E43="","",VLOOKUP(E43,Tabel!$A$1:$B$106,2,FALSE))</f>
      </c>
      <c r="G43" s="11"/>
      <c r="H43" s="42">
        <f>IF(G43="","",VLOOKUP(G43,Tabel!$A$1:$B$106,2,FALSE))</f>
      </c>
      <c r="I43" s="11"/>
      <c r="J43" s="42">
        <f>IF(I43="","",VLOOKUP(I43,Tabel!$A$1:$B$106,2,FALSE))</f>
      </c>
      <c r="K43" s="11">
        <v>8</v>
      </c>
      <c r="L43" s="42">
        <f>IF(K43="","",VLOOKUP(K43,Tabel!$A$1:$B$106,2,FALSE))</f>
        <v>160</v>
      </c>
      <c r="M43" s="11"/>
      <c r="N43" s="42"/>
      <c r="O43" s="11"/>
      <c r="P43" s="42"/>
      <c r="Q43" s="11"/>
      <c r="R43" s="42"/>
      <c r="S43" s="12">
        <v>9</v>
      </c>
      <c r="T43" s="42">
        <f>IF(S43="","",VLOOKUP(S43,Tabel!$A$1:$B$106,2,FALSE))</f>
        <v>155</v>
      </c>
      <c r="U43" s="12"/>
      <c r="V43" s="42"/>
      <c r="W43" s="86">
        <f t="shared" si="12"/>
        <v>315</v>
      </c>
      <c r="X43" s="86">
        <f t="shared" si="13"/>
        <v>0</v>
      </c>
      <c r="Y43" s="96">
        <f>SUMPRODUCT(LARGE(AA43:AI43,{1,2,3,4,5,6}))+X43</f>
        <v>315</v>
      </c>
      <c r="Z43" s="115">
        <f t="shared" si="14"/>
        <v>2</v>
      </c>
      <c r="AA43" s="90">
        <f t="shared" si="3"/>
      </c>
      <c r="AB43" s="90">
        <f t="shared" si="4"/>
      </c>
      <c r="AC43" s="89">
        <f t="shared" si="5"/>
      </c>
      <c r="AD43" s="89">
        <f t="shared" si="6"/>
        <v>160</v>
      </c>
      <c r="AE43" s="90">
        <f t="shared" si="7"/>
        <v>0</v>
      </c>
      <c r="AF43" s="90">
        <f t="shared" si="8"/>
        <v>0</v>
      </c>
      <c r="AG43" s="90">
        <f t="shared" si="9"/>
        <v>0</v>
      </c>
      <c r="AH43" s="90">
        <f t="shared" si="10"/>
        <v>155</v>
      </c>
      <c r="AI43" s="90">
        <f t="shared" si="11"/>
        <v>0</v>
      </c>
      <c r="AJ43" s="90"/>
      <c r="AK43" s="90"/>
    </row>
    <row r="44" spans="1:37" ht="15.75" customHeight="1">
      <c r="A44" s="14"/>
      <c r="B44" s="19" t="s">
        <v>245</v>
      </c>
      <c r="C44" s="65">
        <v>1</v>
      </c>
      <c r="D44" s="19" t="s">
        <v>29</v>
      </c>
      <c r="E44" s="25"/>
      <c r="F44" s="42">
        <f>IF(E44="","",VLOOKUP(E44,Tabel!$A$1:$B$106,2,FALSE))</f>
      </c>
      <c r="G44" s="25">
        <v>26</v>
      </c>
      <c r="H44" s="42">
        <f>IF(G44="","",VLOOKUP(G44,Tabel!$A$1:$B$106,2,FALSE))</f>
        <v>92</v>
      </c>
      <c r="I44" s="28">
        <v>18</v>
      </c>
      <c r="J44" s="42">
        <f>IF(I44="","",VLOOKUP(I44,Tabel!$A$1:$B$106,2,FALSE))</f>
        <v>118</v>
      </c>
      <c r="K44" s="11">
        <v>22</v>
      </c>
      <c r="L44" s="42">
        <f>IF(K44="","",VLOOKUP(K44,Tabel!$A$1:$B$106,2,FALSE))</f>
        <v>104</v>
      </c>
      <c r="M44" s="11"/>
      <c r="N44" s="42">
        <f>IF(M44="","",VLOOKUP(M44,Tabel!$A$1:$B$106,2,FALSE))</f>
      </c>
      <c r="O44" s="11"/>
      <c r="P44" s="42"/>
      <c r="Q44" s="11"/>
      <c r="R44" s="42"/>
      <c r="S44" s="12"/>
      <c r="T44" s="42"/>
      <c r="U44" s="12"/>
      <c r="V44" s="42"/>
      <c r="W44" s="86">
        <f t="shared" si="12"/>
        <v>314</v>
      </c>
      <c r="X44" s="86">
        <f t="shared" si="13"/>
        <v>0</v>
      </c>
      <c r="Y44" s="96">
        <f>SUMPRODUCT(LARGE(AA44:AI44,{1,2,3,4,5,6}))+X44</f>
        <v>314</v>
      </c>
      <c r="Z44" s="115">
        <f t="shared" si="14"/>
        <v>3</v>
      </c>
      <c r="AA44" s="90">
        <f t="shared" si="3"/>
      </c>
      <c r="AB44" s="90">
        <f t="shared" si="4"/>
        <v>92</v>
      </c>
      <c r="AC44" s="89">
        <f t="shared" si="5"/>
        <v>118</v>
      </c>
      <c r="AD44" s="89">
        <f t="shared" si="6"/>
        <v>104</v>
      </c>
      <c r="AE44" s="90">
        <f t="shared" si="7"/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  <c r="AJ44" s="90"/>
      <c r="AK44" s="90"/>
    </row>
    <row r="45" spans="1:37" ht="15.75" customHeight="1">
      <c r="A45" s="14"/>
      <c r="B45" s="19" t="s">
        <v>594</v>
      </c>
      <c r="C45" s="65">
        <v>2</v>
      </c>
      <c r="D45" s="19" t="s">
        <v>35</v>
      </c>
      <c r="E45" s="11"/>
      <c r="F45" s="42"/>
      <c r="G45" s="11"/>
      <c r="H45" s="42"/>
      <c r="I45" s="11"/>
      <c r="J45" s="42"/>
      <c r="K45" s="11"/>
      <c r="L45" s="42"/>
      <c r="M45" s="11">
        <v>14</v>
      </c>
      <c r="N45" s="42">
        <f>IF(M45="","",VLOOKUP(M45,Tabel!$A$1:$B$106,2,FALSE))</f>
        <v>134</v>
      </c>
      <c r="O45" s="11"/>
      <c r="P45" s="42"/>
      <c r="Q45" s="11">
        <v>10</v>
      </c>
      <c r="R45" s="42">
        <f>IF(Q45="","",VLOOKUP(Q45,Tabel!$A$1:$B$106,2,FALSE))</f>
        <v>150</v>
      </c>
      <c r="S45" s="12"/>
      <c r="T45" s="42"/>
      <c r="U45" s="12"/>
      <c r="V45" s="42"/>
      <c r="W45" s="86">
        <f t="shared" si="12"/>
        <v>284</v>
      </c>
      <c r="X45" s="86">
        <f t="shared" si="13"/>
        <v>0</v>
      </c>
      <c r="Y45" s="96">
        <f>SUMPRODUCT(LARGE(AA45:AI45,{1,2,3,4,5,6}))+X45</f>
        <v>284</v>
      </c>
      <c r="Z45" s="115">
        <f t="shared" si="14"/>
        <v>2</v>
      </c>
      <c r="AA45" s="90">
        <f t="shared" si="3"/>
        <v>0</v>
      </c>
      <c r="AB45" s="90">
        <f t="shared" si="4"/>
        <v>0</v>
      </c>
      <c r="AC45" s="89">
        <f t="shared" si="5"/>
        <v>0</v>
      </c>
      <c r="AD45" s="89">
        <f t="shared" si="6"/>
        <v>0</v>
      </c>
      <c r="AE45" s="90">
        <f t="shared" si="7"/>
        <v>134</v>
      </c>
      <c r="AF45" s="90">
        <f t="shared" si="8"/>
        <v>0</v>
      </c>
      <c r="AG45" s="90">
        <f t="shared" si="9"/>
        <v>150</v>
      </c>
      <c r="AH45" s="90">
        <f t="shared" si="10"/>
        <v>0</v>
      </c>
      <c r="AI45" s="90">
        <f t="shared" si="11"/>
        <v>0</v>
      </c>
      <c r="AJ45" s="90"/>
      <c r="AK45" s="90"/>
    </row>
    <row r="46" spans="1:37" ht="15.75" customHeight="1">
      <c r="A46" s="14"/>
      <c r="B46" s="19" t="s">
        <v>256</v>
      </c>
      <c r="C46" s="65">
        <v>1</v>
      </c>
      <c r="D46" s="19" t="s">
        <v>28</v>
      </c>
      <c r="E46" s="25"/>
      <c r="F46" s="42">
        <f>IF(E46="","",VLOOKUP(E46,Tabel!$A$1:$B$106,2,FALSE))</f>
      </c>
      <c r="G46" s="25">
        <v>18</v>
      </c>
      <c r="H46" s="42">
        <f>IF(G46="","",VLOOKUP(G46,Tabel!$A$1:$B$106,2,FALSE))</f>
        <v>118</v>
      </c>
      <c r="I46" s="28"/>
      <c r="J46" s="42">
        <f>IF(I46="","",VLOOKUP(I46,Tabel!$A$1:$B$106,2,FALSE))</f>
      </c>
      <c r="K46" s="11"/>
      <c r="L46" s="42">
        <f>IF(K46="","",VLOOKUP(K46,Tabel!$A$1:$B$106,2,FALSE))</f>
      </c>
      <c r="M46" s="11"/>
      <c r="N46" s="42"/>
      <c r="O46" s="11"/>
      <c r="P46" s="42"/>
      <c r="Q46" s="11"/>
      <c r="R46" s="42"/>
      <c r="S46" s="12">
        <v>10</v>
      </c>
      <c r="T46" s="42">
        <f>IF(S46="","",VLOOKUP(S46,Tabel!$A$1:$B$106,2,FALSE))</f>
        <v>150</v>
      </c>
      <c r="U46" s="12"/>
      <c r="V46" s="42"/>
      <c r="W46" s="86">
        <f t="shared" si="12"/>
        <v>268</v>
      </c>
      <c r="X46" s="86">
        <f t="shared" si="13"/>
        <v>0</v>
      </c>
      <c r="Y46" s="96">
        <f>SUMPRODUCT(LARGE(AA46:AI46,{1,2,3,4,5,6}))+X46</f>
        <v>268</v>
      </c>
      <c r="Z46" s="115">
        <f t="shared" si="14"/>
        <v>2</v>
      </c>
      <c r="AA46" s="90">
        <f t="shared" si="3"/>
      </c>
      <c r="AB46" s="90">
        <f t="shared" si="4"/>
        <v>118</v>
      </c>
      <c r="AC46" s="89">
        <f t="shared" si="5"/>
      </c>
      <c r="AD46" s="89">
        <f t="shared" si="6"/>
      </c>
      <c r="AE46" s="90">
        <f t="shared" si="7"/>
        <v>0</v>
      </c>
      <c r="AF46" s="90">
        <f t="shared" si="8"/>
        <v>0</v>
      </c>
      <c r="AG46" s="90">
        <f t="shared" si="9"/>
        <v>0</v>
      </c>
      <c r="AH46" s="90">
        <f t="shared" si="10"/>
        <v>150</v>
      </c>
      <c r="AI46" s="90">
        <f t="shared" si="11"/>
        <v>0</v>
      </c>
      <c r="AJ46" s="90"/>
      <c r="AK46" s="90"/>
    </row>
    <row r="47" spans="1:37" ht="15.75" customHeight="1">
      <c r="A47" s="12"/>
      <c r="B47" s="19" t="s">
        <v>495</v>
      </c>
      <c r="C47" s="65">
        <v>1</v>
      </c>
      <c r="D47" s="38" t="s">
        <v>32</v>
      </c>
      <c r="E47" s="11"/>
      <c r="F47" s="42">
        <f>IF(E47="","",VLOOKUP(E47,Tabel!$A$1:$B$106,2,FALSE))</f>
      </c>
      <c r="G47" s="11"/>
      <c r="H47" s="42">
        <f>IF(G47="","",VLOOKUP(G47,Tabel!$A$1:$B$106,2,FALSE))</f>
      </c>
      <c r="I47" s="11"/>
      <c r="J47" s="42">
        <f>IF(I47="","",VLOOKUP(I47,Tabel!$A$1:$B$106,2,FALSE))</f>
      </c>
      <c r="K47" s="11">
        <v>24</v>
      </c>
      <c r="L47" s="42">
        <f>IF(K47="","",VLOOKUP(K47,Tabel!$A$1:$B$106,2,FALSE))</f>
        <v>98</v>
      </c>
      <c r="M47" s="11">
        <v>20</v>
      </c>
      <c r="N47" s="42">
        <f>IF(M47="","",VLOOKUP(M47,Tabel!$A$1:$B$106,2,FALSE))</f>
        <v>110</v>
      </c>
      <c r="O47" s="11"/>
      <c r="P47" s="42"/>
      <c r="Q47" s="11"/>
      <c r="R47" s="42"/>
      <c r="S47" s="12"/>
      <c r="T47" s="42"/>
      <c r="U47" s="12"/>
      <c r="V47" s="42"/>
      <c r="W47" s="86">
        <f t="shared" si="12"/>
        <v>208</v>
      </c>
      <c r="X47" s="86">
        <f t="shared" si="13"/>
        <v>0</v>
      </c>
      <c r="Y47" s="96">
        <f>SUMPRODUCT(LARGE(AA47:AI47,{1,2,3,4,5,6}))+X47</f>
        <v>208</v>
      </c>
      <c r="Z47" s="115">
        <f t="shared" si="14"/>
        <v>2</v>
      </c>
      <c r="AA47" s="90">
        <f t="shared" si="3"/>
      </c>
      <c r="AB47" s="90">
        <f t="shared" si="4"/>
      </c>
      <c r="AC47" s="89">
        <f t="shared" si="5"/>
      </c>
      <c r="AD47" s="89">
        <f t="shared" si="6"/>
        <v>98</v>
      </c>
      <c r="AE47" s="90">
        <f t="shared" si="7"/>
        <v>110</v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  <c r="AJ47" s="90"/>
      <c r="AK47" s="90"/>
    </row>
    <row r="48" spans="1:37" ht="15.75" customHeight="1">
      <c r="A48" s="12"/>
      <c r="B48" s="19" t="s">
        <v>247</v>
      </c>
      <c r="C48" s="65">
        <v>1</v>
      </c>
      <c r="D48" s="19" t="s">
        <v>23</v>
      </c>
      <c r="E48" s="25">
        <v>17</v>
      </c>
      <c r="F48" s="42">
        <f>IF(E48="","",VLOOKUP(E48,Tabel!$A$1:$B$106,2,FALSE))</f>
        <v>122</v>
      </c>
      <c r="G48" s="25">
        <v>33</v>
      </c>
      <c r="H48" s="42">
        <f>IF(G48="","",VLOOKUP(G48,Tabel!$A$1:$B$106,2,FALSE))</f>
        <v>71</v>
      </c>
      <c r="I48" s="28"/>
      <c r="J48" s="42">
        <f>IF(I48="","",VLOOKUP(I48,Tabel!$A$1:$B$106,2,FALSE))</f>
      </c>
      <c r="K48" s="11"/>
      <c r="L48" s="42">
        <f>IF(K48="","",VLOOKUP(K48,Tabel!$A$1:$B$106,2,FALSE))</f>
      </c>
      <c r="M48" s="11"/>
      <c r="N48" s="42">
        <f>IF(M48="","",VLOOKUP(M48,Tabel!$A$1:$B$106,2,FALSE))</f>
      </c>
      <c r="O48" s="11"/>
      <c r="P48" s="42"/>
      <c r="Q48" s="11"/>
      <c r="R48" s="42"/>
      <c r="S48" s="12"/>
      <c r="T48" s="42"/>
      <c r="U48" s="12"/>
      <c r="V48" s="42"/>
      <c r="W48" s="86">
        <f t="shared" si="12"/>
        <v>193</v>
      </c>
      <c r="X48" s="86">
        <f t="shared" si="13"/>
        <v>0</v>
      </c>
      <c r="Y48" s="96">
        <f>SUMPRODUCT(LARGE(AA48:AI48,{1,2,3,4,5,6}))+X48</f>
        <v>193</v>
      </c>
      <c r="Z48" s="115">
        <f t="shared" si="14"/>
        <v>2</v>
      </c>
      <c r="AA48" s="90">
        <f t="shared" si="3"/>
        <v>122</v>
      </c>
      <c r="AB48" s="90">
        <f t="shared" si="4"/>
        <v>71</v>
      </c>
      <c r="AC48" s="89">
        <f t="shared" si="5"/>
      </c>
      <c r="AD48" s="89">
        <f t="shared" si="6"/>
      </c>
      <c r="AE48" s="90">
        <f t="shared" si="7"/>
      </c>
      <c r="AF48" s="90">
        <f t="shared" si="8"/>
        <v>0</v>
      </c>
      <c r="AG48" s="90">
        <f t="shared" si="9"/>
        <v>0</v>
      </c>
      <c r="AH48" s="90">
        <f t="shared" si="10"/>
        <v>0</v>
      </c>
      <c r="AI48" s="90">
        <f t="shared" si="11"/>
        <v>0</v>
      </c>
      <c r="AJ48" s="90"/>
      <c r="AK48" s="90"/>
    </row>
    <row r="49" spans="1:37" ht="15.75" customHeight="1">
      <c r="A49" s="12"/>
      <c r="B49" s="19" t="s">
        <v>250</v>
      </c>
      <c r="C49" s="65">
        <v>1</v>
      </c>
      <c r="D49" s="19" t="s">
        <v>26</v>
      </c>
      <c r="E49" s="25">
        <v>6</v>
      </c>
      <c r="F49" s="42">
        <f>IF(E49="","",VLOOKUP(E49,Tabel!$A$1:$B$106,2,FALSE))</f>
        <v>170</v>
      </c>
      <c r="G49" s="28"/>
      <c r="H49" s="42">
        <f>IF(G49="","",VLOOKUP(G49,Tabel!$A$1:$B$106,2,FALSE))</f>
      </c>
      <c r="I49" s="28"/>
      <c r="J49" s="42">
        <f>IF(I49="","",VLOOKUP(I49,Tabel!$A$1:$B$106,2,FALSE))</f>
      </c>
      <c r="K49" s="11"/>
      <c r="L49" s="42">
        <f>IF(K49="","",VLOOKUP(K49,Tabel!$A$1:$B$106,2,FALSE))</f>
      </c>
      <c r="M49" s="11"/>
      <c r="N49" s="42"/>
      <c r="O49" s="11"/>
      <c r="P49" s="42"/>
      <c r="Q49" s="11"/>
      <c r="R49" s="42"/>
      <c r="S49" s="12"/>
      <c r="T49" s="42"/>
      <c r="U49" s="12"/>
      <c r="V49" s="42"/>
      <c r="W49" s="86">
        <f t="shared" si="12"/>
        <v>170</v>
      </c>
      <c r="X49" s="86">
        <f t="shared" si="13"/>
        <v>0</v>
      </c>
      <c r="Y49" s="96">
        <f>SUMPRODUCT(LARGE(AA49:AI49,{1,2,3,4,5,6}))+X49</f>
        <v>170</v>
      </c>
      <c r="Z49" s="115">
        <f t="shared" si="14"/>
        <v>1</v>
      </c>
      <c r="AA49" s="90">
        <f t="shared" si="3"/>
        <v>170</v>
      </c>
      <c r="AB49" s="90">
        <f t="shared" si="4"/>
      </c>
      <c r="AC49" s="89">
        <f t="shared" si="5"/>
      </c>
      <c r="AD49" s="89">
        <f t="shared" si="6"/>
      </c>
      <c r="AE49" s="90">
        <f t="shared" si="7"/>
        <v>0</v>
      </c>
      <c r="AF49" s="90">
        <f t="shared" si="8"/>
        <v>0</v>
      </c>
      <c r="AG49" s="90">
        <f t="shared" si="9"/>
        <v>0</v>
      </c>
      <c r="AH49" s="90">
        <f t="shared" si="10"/>
        <v>0</v>
      </c>
      <c r="AI49" s="90">
        <f t="shared" si="11"/>
        <v>0</v>
      </c>
      <c r="AJ49" s="90"/>
      <c r="AK49" s="90"/>
    </row>
    <row r="50" spans="1:37" ht="15.75" customHeight="1">
      <c r="A50" s="12"/>
      <c r="B50" s="19" t="s">
        <v>261</v>
      </c>
      <c r="C50" s="65">
        <v>1</v>
      </c>
      <c r="D50" s="19" t="s">
        <v>29</v>
      </c>
      <c r="E50" s="25"/>
      <c r="F50" s="42">
        <f>IF(E50="","",VLOOKUP(E50,Tabel!$A$1:$B$106,2,FALSE))</f>
      </c>
      <c r="G50" s="25">
        <v>32</v>
      </c>
      <c r="H50" s="42">
        <f>IF(G50="","",VLOOKUP(G50,Tabel!$A$1:$B$106,2,FALSE))</f>
        <v>74</v>
      </c>
      <c r="I50" s="25" t="s">
        <v>14</v>
      </c>
      <c r="J50" s="42">
        <f>IF(I50="","",VLOOKUP(I50,Tabel!$A$1:$B$106,2,FALSE))</f>
        <v>0</v>
      </c>
      <c r="K50" s="11"/>
      <c r="L50" s="42">
        <f>IF(K50="","",VLOOKUP(K50,Tabel!$A$1:$B$106,2,FALSE))</f>
      </c>
      <c r="M50" s="11"/>
      <c r="N50" s="42">
        <f>IF(M50="","",VLOOKUP(M50,Tabel!$A$1:$B$106,2,FALSE))</f>
      </c>
      <c r="O50" s="11"/>
      <c r="P50" s="42"/>
      <c r="Q50" s="11"/>
      <c r="R50" s="42"/>
      <c r="S50" s="12"/>
      <c r="T50" s="42"/>
      <c r="U50" s="12">
        <v>27</v>
      </c>
      <c r="V50" s="42">
        <f>IF(U50="","",VLOOKUP(U50,Tabel!$A$1:$B$106,2,FALSE))</f>
        <v>89</v>
      </c>
      <c r="W50" s="86">
        <f t="shared" si="12"/>
        <v>163</v>
      </c>
      <c r="X50" s="86">
        <f t="shared" si="13"/>
        <v>0</v>
      </c>
      <c r="Y50" s="96">
        <f>SUMPRODUCT(LARGE(AA50:AI50,{1,2,3,4,5,6}))+X50</f>
        <v>163</v>
      </c>
      <c r="Z50" s="115">
        <f t="shared" si="14"/>
        <v>3</v>
      </c>
      <c r="AA50" s="90">
        <f t="shared" si="3"/>
      </c>
      <c r="AB50" s="90">
        <f t="shared" si="4"/>
        <v>74</v>
      </c>
      <c r="AC50" s="89">
        <f t="shared" si="5"/>
        <v>0</v>
      </c>
      <c r="AD50" s="89">
        <f t="shared" si="6"/>
      </c>
      <c r="AE50" s="90">
        <f t="shared" si="7"/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89</v>
      </c>
      <c r="AJ50" s="90"/>
      <c r="AK50" s="90"/>
    </row>
    <row r="51" spans="1:37" ht="15.75" customHeight="1">
      <c r="A51" s="12"/>
      <c r="B51" s="19" t="s">
        <v>252</v>
      </c>
      <c r="C51" s="65">
        <v>1</v>
      </c>
      <c r="D51" s="19" t="s">
        <v>31</v>
      </c>
      <c r="E51" s="25"/>
      <c r="F51" s="42">
        <f>IF(E51="","",VLOOKUP(E51,Tabel!$A$1:$B$106,2,FALSE))</f>
      </c>
      <c r="G51" s="25">
        <v>9</v>
      </c>
      <c r="H51" s="42">
        <f>IF(G51="","",VLOOKUP(G51,Tabel!$A$1:$B$106,2,FALSE))</f>
        <v>155</v>
      </c>
      <c r="I51" s="28"/>
      <c r="J51" s="42">
        <f>IF(I51="","",VLOOKUP(I51,Tabel!$A$1:$B$106,2,FALSE))</f>
      </c>
      <c r="K51" s="11"/>
      <c r="L51" s="42">
        <f>IF(K51="","",VLOOKUP(K51,Tabel!$A$1:$B$106,2,FALSE))</f>
      </c>
      <c r="M51" s="11"/>
      <c r="N51" s="42"/>
      <c r="O51" s="13"/>
      <c r="P51" s="42"/>
      <c r="Q51" s="13"/>
      <c r="R51" s="42"/>
      <c r="S51" s="14"/>
      <c r="T51" s="42"/>
      <c r="U51" s="14"/>
      <c r="V51" s="42"/>
      <c r="W51" s="86">
        <f t="shared" si="12"/>
        <v>155</v>
      </c>
      <c r="X51" s="86">
        <f t="shared" si="13"/>
        <v>0</v>
      </c>
      <c r="Y51" s="96">
        <f>SUMPRODUCT(LARGE(AA51:AI51,{1,2,3,4,5,6}))+X51</f>
        <v>155</v>
      </c>
      <c r="Z51" s="115">
        <f t="shared" si="14"/>
        <v>1</v>
      </c>
      <c r="AA51" s="90">
        <f t="shared" si="3"/>
      </c>
      <c r="AB51" s="90">
        <f t="shared" si="4"/>
        <v>155</v>
      </c>
      <c r="AC51" s="89">
        <f t="shared" si="5"/>
      </c>
      <c r="AD51" s="89">
        <f t="shared" si="6"/>
      </c>
      <c r="AE51" s="90">
        <f t="shared" si="7"/>
        <v>0</v>
      </c>
      <c r="AF51" s="90">
        <f t="shared" si="8"/>
        <v>0</v>
      </c>
      <c r="AG51" s="90">
        <f t="shared" si="9"/>
        <v>0</v>
      </c>
      <c r="AH51" s="90">
        <f t="shared" si="10"/>
        <v>0</v>
      </c>
      <c r="AI51" s="90">
        <f t="shared" si="11"/>
        <v>0</v>
      </c>
      <c r="AJ51" s="90"/>
      <c r="AK51" s="90"/>
    </row>
    <row r="52" spans="1:37" ht="15.75" customHeight="1">
      <c r="A52" s="12"/>
      <c r="B52" s="19" t="s">
        <v>253</v>
      </c>
      <c r="C52" s="65">
        <v>1</v>
      </c>
      <c r="D52" s="19" t="s">
        <v>26</v>
      </c>
      <c r="E52" s="25">
        <v>9</v>
      </c>
      <c r="F52" s="42">
        <f>IF(E52="","",VLOOKUP(E52,Tabel!$A$1:$B$106,2,FALSE))</f>
        <v>155</v>
      </c>
      <c r="G52" s="28"/>
      <c r="H52" s="42">
        <f>IF(G52="","",VLOOKUP(G52,Tabel!$A$1:$B$106,2,FALSE))</f>
      </c>
      <c r="I52" s="28"/>
      <c r="J52" s="42">
        <f>IF(I52="","",VLOOKUP(I52,Tabel!$A$1:$B$106,2,FALSE))</f>
      </c>
      <c r="K52" s="11"/>
      <c r="L52" s="42">
        <f>IF(K52="","",VLOOKUP(K52,Tabel!$A$1:$B$106,2,FALSE))</f>
      </c>
      <c r="M52" s="11"/>
      <c r="N52" s="42"/>
      <c r="O52" s="11"/>
      <c r="P52" s="42"/>
      <c r="Q52" s="11"/>
      <c r="R52" s="42"/>
      <c r="S52" s="12"/>
      <c r="T52" s="42"/>
      <c r="U52" s="12"/>
      <c r="V52" s="42"/>
      <c r="W52" s="86">
        <f t="shared" si="12"/>
        <v>155</v>
      </c>
      <c r="X52" s="86">
        <f t="shared" si="13"/>
        <v>0</v>
      </c>
      <c r="Y52" s="96">
        <f>SUMPRODUCT(LARGE(AA52:AI52,{1,2,3,4,5,6}))+X52</f>
        <v>155</v>
      </c>
      <c r="Z52" s="115">
        <f t="shared" si="14"/>
        <v>1</v>
      </c>
      <c r="AA52" s="90">
        <f t="shared" si="3"/>
        <v>155</v>
      </c>
      <c r="AB52" s="90">
        <f t="shared" si="4"/>
      </c>
      <c r="AC52" s="89">
        <f t="shared" si="5"/>
      </c>
      <c r="AD52" s="89">
        <f t="shared" si="6"/>
      </c>
      <c r="AE52" s="90">
        <f t="shared" si="7"/>
        <v>0</v>
      </c>
      <c r="AF52" s="90">
        <f t="shared" si="8"/>
        <v>0</v>
      </c>
      <c r="AG52" s="90">
        <f t="shared" si="9"/>
        <v>0</v>
      </c>
      <c r="AH52" s="90">
        <f t="shared" si="10"/>
        <v>0</v>
      </c>
      <c r="AI52" s="90">
        <f t="shared" si="11"/>
        <v>0</v>
      </c>
      <c r="AJ52" s="90"/>
      <c r="AK52" s="90"/>
    </row>
    <row r="53" spans="1:37" ht="15.75" customHeight="1">
      <c r="A53" s="12"/>
      <c r="B53" s="19" t="s">
        <v>622</v>
      </c>
      <c r="C53" s="65">
        <v>1</v>
      </c>
      <c r="D53" s="19" t="s">
        <v>31</v>
      </c>
      <c r="E53" s="25"/>
      <c r="F53" s="42"/>
      <c r="G53" s="25"/>
      <c r="H53" s="42"/>
      <c r="I53" s="25"/>
      <c r="J53" s="42"/>
      <c r="K53" s="11"/>
      <c r="L53" s="42"/>
      <c r="M53" s="11"/>
      <c r="N53" s="42"/>
      <c r="O53" s="11">
        <v>9</v>
      </c>
      <c r="P53" s="42">
        <f>IF(O53="","",VLOOKUP(O53,Tabel!$A$1:$B$106,2,FALSE))</f>
        <v>155</v>
      </c>
      <c r="Q53" s="11"/>
      <c r="R53" s="42"/>
      <c r="S53" s="12"/>
      <c r="T53" s="42"/>
      <c r="U53" s="12"/>
      <c r="V53" s="42"/>
      <c r="W53" s="86">
        <f t="shared" si="12"/>
        <v>155</v>
      </c>
      <c r="X53" s="86">
        <f t="shared" si="13"/>
        <v>0</v>
      </c>
      <c r="Y53" s="96">
        <f>SUMPRODUCT(LARGE(AA53:AI53,{1,2,3,4,5,6}))+X53</f>
        <v>155</v>
      </c>
      <c r="Z53" s="115">
        <f t="shared" si="14"/>
        <v>1</v>
      </c>
      <c r="AA53" s="90">
        <f t="shared" si="3"/>
        <v>0</v>
      </c>
      <c r="AB53" s="90">
        <f t="shared" si="4"/>
        <v>0</v>
      </c>
      <c r="AC53" s="89">
        <f t="shared" si="5"/>
        <v>0</v>
      </c>
      <c r="AD53" s="89">
        <f t="shared" si="6"/>
        <v>0</v>
      </c>
      <c r="AE53" s="90">
        <f t="shared" si="7"/>
        <v>0</v>
      </c>
      <c r="AF53" s="90">
        <f t="shared" si="8"/>
        <v>155</v>
      </c>
      <c r="AG53" s="90">
        <f t="shared" si="9"/>
        <v>0</v>
      </c>
      <c r="AH53" s="90">
        <f t="shared" si="10"/>
        <v>0</v>
      </c>
      <c r="AI53" s="90">
        <f t="shared" si="11"/>
        <v>0</v>
      </c>
      <c r="AJ53" s="90"/>
      <c r="AK53" s="90"/>
    </row>
    <row r="54" spans="1:37" ht="15.75" customHeight="1">
      <c r="A54" s="12"/>
      <c r="B54" s="19" t="s">
        <v>254</v>
      </c>
      <c r="C54" s="65">
        <v>1</v>
      </c>
      <c r="D54" s="19" t="s">
        <v>26</v>
      </c>
      <c r="E54" s="25">
        <v>12</v>
      </c>
      <c r="F54" s="42">
        <f>IF(E54="","",VLOOKUP(E54,Tabel!$A$1:$B$106,2,FALSE))</f>
        <v>142</v>
      </c>
      <c r="G54" s="28"/>
      <c r="H54" s="42">
        <f>IF(G54="","",VLOOKUP(G54,Tabel!$A$1:$B$106,2,FALSE))</f>
      </c>
      <c r="I54" s="28"/>
      <c r="J54" s="42">
        <f>IF(I54="","",VLOOKUP(I54,Tabel!$A$1:$B$106,2,FALSE))</f>
      </c>
      <c r="K54" s="11"/>
      <c r="L54" s="42">
        <f>IF(K54="","",VLOOKUP(K54,Tabel!$A$1:$B$106,2,FALSE))</f>
      </c>
      <c r="M54" s="11"/>
      <c r="N54" s="42"/>
      <c r="O54" s="11"/>
      <c r="P54" s="42"/>
      <c r="Q54" s="11"/>
      <c r="R54" s="42"/>
      <c r="S54" s="12"/>
      <c r="T54" s="42"/>
      <c r="U54" s="12"/>
      <c r="V54" s="42"/>
      <c r="W54" s="86">
        <f t="shared" si="12"/>
        <v>142</v>
      </c>
      <c r="X54" s="86">
        <f t="shared" si="13"/>
        <v>0</v>
      </c>
      <c r="Y54" s="96">
        <f>SUMPRODUCT(LARGE(AA54:AI54,{1,2,3,4,5,6}))+X54</f>
        <v>142</v>
      </c>
      <c r="Z54" s="115">
        <f t="shared" si="14"/>
        <v>1</v>
      </c>
      <c r="AA54" s="90">
        <f t="shared" si="3"/>
        <v>142</v>
      </c>
      <c r="AB54" s="90">
        <f t="shared" si="4"/>
      </c>
      <c r="AC54" s="89">
        <f t="shared" si="5"/>
      </c>
      <c r="AD54" s="89">
        <f t="shared" si="6"/>
      </c>
      <c r="AE54" s="90">
        <f t="shared" si="7"/>
        <v>0</v>
      </c>
      <c r="AF54" s="90">
        <f t="shared" si="8"/>
        <v>0</v>
      </c>
      <c r="AG54" s="90">
        <f t="shared" si="9"/>
        <v>0</v>
      </c>
      <c r="AH54" s="90">
        <f t="shared" si="10"/>
        <v>0</v>
      </c>
      <c r="AI54" s="90">
        <f t="shared" si="11"/>
        <v>0</v>
      </c>
      <c r="AJ54" s="90"/>
      <c r="AK54" s="90"/>
    </row>
    <row r="55" spans="1:37" ht="15.75" customHeight="1">
      <c r="A55" s="12"/>
      <c r="B55" s="19" t="s">
        <v>718</v>
      </c>
      <c r="C55" s="65">
        <v>1</v>
      </c>
      <c r="D55" s="19" t="s">
        <v>720</v>
      </c>
      <c r="E55" s="35"/>
      <c r="F55" s="42"/>
      <c r="G55" s="35"/>
      <c r="H55" s="42"/>
      <c r="I55" s="35"/>
      <c r="J55" s="42"/>
      <c r="K55" s="13"/>
      <c r="L55" s="42"/>
      <c r="M55" s="13"/>
      <c r="N55" s="42"/>
      <c r="O55" s="11"/>
      <c r="P55" s="42"/>
      <c r="Q55" s="11"/>
      <c r="R55" s="42"/>
      <c r="S55" s="12"/>
      <c r="T55" s="42"/>
      <c r="U55" s="12">
        <v>12</v>
      </c>
      <c r="V55" s="42">
        <f>IF(U55="","",VLOOKUP(U55,Tabel!$A$1:$B$106,2,FALSE))</f>
        <v>142</v>
      </c>
      <c r="W55" s="86">
        <f t="shared" si="12"/>
        <v>142</v>
      </c>
      <c r="X55" s="86">
        <f t="shared" si="13"/>
        <v>0</v>
      </c>
      <c r="Y55" s="96">
        <f>SUMPRODUCT(LARGE(AA55:AI55,{1,2,3,4,5,6}))+X55</f>
        <v>142</v>
      </c>
      <c r="Z55" s="115">
        <f t="shared" si="14"/>
        <v>1</v>
      </c>
      <c r="AA55" s="90">
        <f t="shared" si="3"/>
        <v>0</v>
      </c>
      <c r="AB55" s="90">
        <f t="shared" si="4"/>
        <v>0</v>
      </c>
      <c r="AC55" s="89">
        <f t="shared" si="5"/>
        <v>0</v>
      </c>
      <c r="AD55" s="89">
        <f t="shared" si="6"/>
        <v>0</v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142</v>
      </c>
      <c r="AJ55" s="90"/>
      <c r="AK55" s="90"/>
    </row>
    <row r="56" spans="1:37" ht="15.75" customHeight="1">
      <c r="A56" s="12"/>
      <c r="B56" s="19" t="s">
        <v>719</v>
      </c>
      <c r="C56" s="65">
        <v>2</v>
      </c>
      <c r="D56" s="19" t="s">
        <v>720</v>
      </c>
      <c r="E56" s="25"/>
      <c r="F56" s="42"/>
      <c r="G56" s="25"/>
      <c r="H56" s="42"/>
      <c r="I56" s="25"/>
      <c r="J56" s="42"/>
      <c r="K56" s="11"/>
      <c r="L56" s="42"/>
      <c r="M56" s="11"/>
      <c r="N56" s="42"/>
      <c r="O56" s="11"/>
      <c r="P56" s="42"/>
      <c r="Q56" s="11"/>
      <c r="R56" s="42"/>
      <c r="S56" s="12"/>
      <c r="T56" s="42"/>
      <c r="U56" s="12">
        <v>16</v>
      </c>
      <c r="V56" s="42">
        <f>IF(U56="","",VLOOKUP(U56,Tabel!$A$1:$B$106,2,FALSE))</f>
        <v>126</v>
      </c>
      <c r="W56" s="86">
        <f t="shared" si="12"/>
        <v>126</v>
      </c>
      <c r="X56" s="86">
        <f t="shared" si="13"/>
        <v>0</v>
      </c>
      <c r="Y56" s="96">
        <f>SUMPRODUCT(LARGE(AA56:AI56,{1,2,3,4,5,6}))+X56</f>
        <v>126</v>
      </c>
      <c r="Z56" s="115">
        <f t="shared" si="14"/>
        <v>1</v>
      </c>
      <c r="AA56" s="90">
        <f t="shared" si="3"/>
        <v>0</v>
      </c>
      <c r="AB56" s="90">
        <f t="shared" si="4"/>
        <v>0</v>
      </c>
      <c r="AC56" s="89">
        <f t="shared" si="5"/>
        <v>0</v>
      </c>
      <c r="AD56" s="89">
        <f t="shared" si="6"/>
        <v>0</v>
      </c>
      <c r="AE56" s="90">
        <f t="shared" si="7"/>
        <v>0</v>
      </c>
      <c r="AF56" s="90">
        <f t="shared" si="8"/>
        <v>0</v>
      </c>
      <c r="AG56" s="90">
        <f t="shared" si="9"/>
        <v>0</v>
      </c>
      <c r="AH56" s="90">
        <f t="shared" si="10"/>
        <v>0</v>
      </c>
      <c r="AI56" s="90">
        <f t="shared" si="11"/>
        <v>126</v>
      </c>
      <c r="AJ56" s="90"/>
      <c r="AK56" s="90"/>
    </row>
    <row r="57" spans="1:37" ht="15.75" customHeight="1">
      <c r="A57" s="12"/>
      <c r="B57" s="26" t="s">
        <v>493</v>
      </c>
      <c r="C57" s="66">
        <v>1</v>
      </c>
      <c r="D57" s="38" t="s">
        <v>24</v>
      </c>
      <c r="E57" s="11"/>
      <c r="F57" s="42">
        <f>IF(E57="","",VLOOKUP(E57,Tabel!$A$1:$B$106,2,FALSE))</f>
      </c>
      <c r="G57" s="11"/>
      <c r="H57" s="42">
        <f>IF(G57="","",VLOOKUP(G57,Tabel!$A$1:$B$106,2,FALSE))</f>
      </c>
      <c r="I57" s="11"/>
      <c r="J57" s="42">
        <f>IF(I57="","",VLOOKUP(I57,Tabel!$A$1:$B$106,2,FALSE))</f>
      </c>
      <c r="K57" s="11">
        <v>17</v>
      </c>
      <c r="L57" s="42">
        <f>IF(K57="","",VLOOKUP(K57,Tabel!$A$1:$B$106,2,FALSE))</f>
        <v>122</v>
      </c>
      <c r="M57" s="11"/>
      <c r="N57" s="42"/>
      <c r="O57" s="11"/>
      <c r="P57" s="42"/>
      <c r="Q57" s="11"/>
      <c r="R57" s="42"/>
      <c r="S57" s="12"/>
      <c r="T57" s="42"/>
      <c r="U57" s="12"/>
      <c r="V57" s="42"/>
      <c r="W57" s="86">
        <f t="shared" si="12"/>
        <v>122</v>
      </c>
      <c r="X57" s="86">
        <f t="shared" si="13"/>
        <v>0</v>
      </c>
      <c r="Y57" s="96">
        <f>SUMPRODUCT(LARGE(AA57:AI57,{1,2,3,4,5,6}))+X57</f>
        <v>122</v>
      </c>
      <c r="Z57" s="115">
        <f t="shared" si="14"/>
        <v>1</v>
      </c>
      <c r="AA57" s="90">
        <f t="shared" si="3"/>
      </c>
      <c r="AB57" s="90">
        <f t="shared" si="4"/>
      </c>
      <c r="AC57" s="89">
        <f t="shared" si="5"/>
      </c>
      <c r="AD57" s="89">
        <f t="shared" si="6"/>
        <v>122</v>
      </c>
      <c r="AE57" s="90">
        <f t="shared" si="7"/>
        <v>0</v>
      </c>
      <c r="AF57" s="90">
        <f t="shared" si="8"/>
        <v>0</v>
      </c>
      <c r="AG57" s="90">
        <f t="shared" si="9"/>
        <v>0</v>
      </c>
      <c r="AH57" s="90">
        <f t="shared" si="10"/>
        <v>0</v>
      </c>
      <c r="AI57" s="90">
        <f t="shared" si="11"/>
        <v>0</v>
      </c>
      <c r="AJ57" s="90"/>
      <c r="AK57" s="90"/>
    </row>
    <row r="58" spans="1:37" ht="15.75" customHeight="1">
      <c r="A58" s="12"/>
      <c r="B58" s="19" t="s">
        <v>721</v>
      </c>
      <c r="C58" s="65">
        <v>1</v>
      </c>
      <c r="D58" s="19" t="s">
        <v>33</v>
      </c>
      <c r="E58" s="25"/>
      <c r="F58" s="42"/>
      <c r="G58" s="25"/>
      <c r="H58" s="42"/>
      <c r="I58" s="25"/>
      <c r="J58" s="42"/>
      <c r="K58" s="11"/>
      <c r="L58" s="42"/>
      <c r="M58" s="11"/>
      <c r="N58" s="42"/>
      <c r="O58" s="11"/>
      <c r="P58" s="42"/>
      <c r="Q58" s="11"/>
      <c r="R58" s="42"/>
      <c r="S58" s="12"/>
      <c r="T58" s="42"/>
      <c r="U58" s="12">
        <v>17</v>
      </c>
      <c r="V58" s="42">
        <f>IF(U58="","",VLOOKUP(U58,Tabel!$A$1:$B$106,2,FALSE))</f>
        <v>122</v>
      </c>
      <c r="W58" s="86">
        <f t="shared" si="12"/>
        <v>122</v>
      </c>
      <c r="X58" s="86">
        <f t="shared" si="13"/>
        <v>0</v>
      </c>
      <c r="Y58" s="96">
        <f>SUMPRODUCT(LARGE(AA58:AI58,{1,2,3,4,5,6}))+X58</f>
        <v>122</v>
      </c>
      <c r="Z58" s="115">
        <f t="shared" si="14"/>
        <v>1</v>
      </c>
      <c r="AA58" s="90">
        <f t="shared" si="3"/>
        <v>0</v>
      </c>
      <c r="AB58" s="90">
        <f t="shared" si="4"/>
        <v>0</v>
      </c>
      <c r="AC58" s="89">
        <f t="shared" si="5"/>
        <v>0</v>
      </c>
      <c r="AD58" s="89">
        <f t="shared" si="6"/>
        <v>0</v>
      </c>
      <c r="AE58" s="90">
        <f t="shared" si="7"/>
        <v>0</v>
      </c>
      <c r="AF58" s="90">
        <f t="shared" si="8"/>
        <v>0</v>
      </c>
      <c r="AG58" s="90">
        <f t="shared" si="9"/>
        <v>0</v>
      </c>
      <c r="AH58" s="90">
        <f t="shared" si="10"/>
        <v>0</v>
      </c>
      <c r="AI58" s="90">
        <f t="shared" si="11"/>
        <v>122</v>
      </c>
      <c r="AJ58" s="90"/>
      <c r="AK58" s="90"/>
    </row>
    <row r="59" spans="1:37" ht="15.75" customHeight="1">
      <c r="A59" s="12"/>
      <c r="B59" s="19" t="s">
        <v>257</v>
      </c>
      <c r="C59" s="65">
        <v>1</v>
      </c>
      <c r="D59" s="19" t="s">
        <v>29</v>
      </c>
      <c r="E59" s="25"/>
      <c r="F59" s="42">
        <f>IF(E59="","",VLOOKUP(E59,Tabel!$A$1:$B$106,2,FALSE))</f>
      </c>
      <c r="G59" s="25">
        <v>19</v>
      </c>
      <c r="H59" s="42">
        <f>IF(G59="","",VLOOKUP(G59,Tabel!$A$1:$B$106,2,FALSE))</f>
        <v>114</v>
      </c>
      <c r="I59" s="28"/>
      <c r="J59" s="42">
        <f>IF(I59="","",VLOOKUP(I59,Tabel!$A$1:$B$106,2,FALSE))</f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2"/>
        <v>114</v>
      </c>
      <c r="X59" s="86">
        <f t="shared" si="13"/>
        <v>0</v>
      </c>
      <c r="Y59" s="96">
        <f>SUMPRODUCT(LARGE(AA59:AI59,{1,2,3,4,5,6}))+X59</f>
        <v>114</v>
      </c>
      <c r="Z59" s="115">
        <f t="shared" si="14"/>
        <v>1</v>
      </c>
      <c r="AA59" s="90">
        <f t="shared" si="3"/>
      </c>
      <c r="AB59" s="90">
        <f t="shared" si="4"/>
        <v>114</v>
      </c>
      <c r="AC59" s="89">
        <f t="shared" si="5"/>
      </c>
      <c r="AD59" s="89">
        <f t="shared" si="6"/>
      </c>
      <c r="AE59" s="90">
        <f t="shared" si="7"/>
        <v>0</v>
      </c>
      <c r="AF59" s="90">
        <f t="shared" si="8"/>
        <v>0</v>
      </c>
      <c r="AG59" s="90">
        <f t="shared" si="9"/>
        <v>0</v>
      </c>
      <c r="AH59" s="90">
        <f t="shared" si="10"/>
        <v>0</v>
      </c>
      <c r="AI59" s="90">
        <f t="shared" si="11"/>
        <v>0</v>
      </c>
      <c r="AJ59" s="90"/>
      <c r="AK59" s="90"/>
    </row>
    <row r="60" spans="1:37" ht="15.75" customHeight="1">
      <c r="A60" s="12"/>
      <c r="B60" s="19" t="s">
        <v>258</v>
      </c>
      <c r="C60" s="65">
        <v>1</v>
      </c>
      <c r="D60" s="19" t="s">
        <v>33</v>
      </c>
      <c r="E60" s="25">
        <v>20</v>
      </c>
      <c r="F60" s="42">
        <f>IF(E60="","",VLOOKUP(E60,Tabel!$A$1:$B$106,2,FALSE))</f>
        <v>110</v>
      </c>
      <c r="G60" s="28"/>
      <c r="H60" s="42">
        <f>IF(G60="","",VLOOKUP(G60,Tabel!$A$1:$B$106,2,FALSE))</f>
      </c>
      <c r="I60" s="28"/>
      <c r="J60" s="42">
        <f>IF(I60="","",VLOOKUP(I60,Tabel!$A$1:$B$106,2,FALSE))</f>
      </c>
      <c r="K60" s="11"/>
      <c r="L60" s="42">
        <f>IF(K60="","",VLOOKUP(K60,Tabel!$A$1:$B$106,2,FALSE))</f>
      </c>
      <c r="M60" s="11"/>
      <c r="N60" s="42"/>
      <c r="O60" s="11"/>
      <c r="P60" s="42"/>
      <c r="Q60" s="11"/>
      <c r="R60" s="42"/>
      <c r="S60" s="12"/>
      <c r="T60" s="42"/>
      <c r="U60" s="12"/>
      <c r="V60" s="42"/>
      <c r="W60" s="86">
        <f t="shared" si="12"/>
        <v>110</v>
      </c>
      <c r="X60" s="86">
        <f t="shared" si="13"/>
        <v>0</v>
      </c>
      <c r="Y60" s="96">
        <f>SUMPRODUCT(LARGE(AA60:AI60,{1,2,3,4,5,6}))+X60</f>
        <v>110</v>
      </c>
      <c r="Z60" s="115">
        <f t="shared" si="14"/>
        <v>1</v>
      </c>
      <c r="AA60" s="90">
        <f t="shared" si="3"/>
        <v>110</v>
      </c>
      <c r="AB60" s="90">
        <f t="shared" si="4"/>
      </c>
      <c r="AC60" s="89">
        <f t="shared" si="5"/>
      </c>
      <c r="AD60" s="89">
        <f t="shared" si="6"/>
      </c>
      <c r="AE60" s="90">
        <f t="shared" si="7"/>
        <v>0</v>
      </c>
      <c r="AF60" s="90">
        <f t="shared" si="8"/>
        <v>0</v>
      </c>
      <c r="AG60" s="90">
        <f t="shared" si="9"/>
        <v>0</v>
      </c>
      <c r="AH60" s="90">
        <f t="shared" si="10"/>
        <v>0</v>
      </c>
      <c r="AI60" s="90">
        <f t="shared" si="11"/>
        <v>0</v>
      </c>
      <c r="AJ60" s="90"/>
      <c r="AK60" s="90"/>
    </row>
    <row r="61" spans="1:37" ht="15.75" customHeight="1">
      <c r="A61" s="12"/>
      <c r="B61" s="19" t="s">
        <v>691</v>
      </c>
      <c r="C61" s="65">
        <v>1</v>
      </c>
      <c r="D61" s="19" t="s">
        <v>25</v>
      </c>
      <c r="E61" s="25"/>
      <c r="F61" s="42"/>
      <c r="G61" s="25"/>
      <c r="H61" s="42"/>
      <c r="I61" s="25"/>
      <c r="J61" s="42"/>
      <c r="K61" s="11"/>
      <c r="L61" s="42"/>
      <c r="M61" s="11"/>
      <c r="N61" s="42"/>
      <c r="O61" s="11"/>
      <c r="P61" s="42"/>
      <c r="Q61" s="11"/>
      <c r="R61" s="42"/>
      <c r="S61" s="12">
        <v>20</v>
      </c>
      <c r="T61" s="42">
        <f>IF(S61="","",VLOOKUP(S61,Tabel!$A$1:$B$106,2,FALSE))</f>
        <v>110</v>
      </c>
      <c r="U61" s="12"/>
      <c r="V61" s="42"/>
      <c r="W61" s="86">
        <f t="shared" si="12"/>
        <v>110</v>
      </c>
      <c r="X61" s="86">
        <f t="shared" si="13"/>
        <v>0</v>
      </c>
      <c r="Y61" s="96">
        <f>SUMPRODUCT(LARGE(AA61:AI61,{1,2,3,4,5,6}))+X61</f>
        <v>110</v>
      </c>
      <c r="Z61" s="115">
        <f t="shared" si="14"/>
        <v>1</v>
      </c>
      <c r="AA61" s="90">
        <f t="shared" si="3"/>
        <v>0</v>
      </c>
      <c r="AB61" s="90">
        <f t="shared" si="4"/>
        <v>0</v>
      </c>
      <c r="AC61" s="89">
        <f t="shared" si="5"/>
        <v>0</v>
      </c>
      <c r="AD61" s="89">
        <f t="shared" si="6"/>
        <v>0</v>
      </c>
      <c r="AE61" s="90">
        <f t="shared" si="7"/>
        <v>0</v>
      </c>
      <c r="AF61" s="90">
        <f t="shared" si="8"/>
        <v>0</v>
      </c>
      <c r="AG61" s="90">
        <f t="shared" si="9"/>
        <v>0</v>
      </c>
      <c r="AH61" s="90">
        <f t="shared" si="10"/>
        <v>110</v>
      </c>
      <c r="AI61" s="90">
        <f t="shared" si="11"/>
        <v>0</v>
      </c>
      <c r="AJ61" s="90"/>
      <c r="AK61" s="90"/>
    </row>
    <row r="62" spans="1:37" ht="15.75" customHeight="1">
      <c r="A62" s="12"/>
      <c r="B62" s="17" t="s">
        <v>722</v>
      </c>
      <c r="C62" s="65">
        <v>2</v>
      </c>
      <c r="D62" s="19" t="s">
        <v>40</v>
      </c>
      <c r="E62" s="25"/>
      <c r="F62" s="28"/>
      <c r="G62" s="25"/>
      <c r="H62" s="28"/>
      <c r="I62" s="25"/>
      <c r="J62" s="28"/>
      <c r="K62" s="11"/>
      <c r="L62" s="28"/>
      <c r="M62" s="11"/>
      <c r="N62" s="28"/>
      <c r="O62" s="11"/>
      <c r="P62" s="28"/>
      <c r="Q62" s="11"/>
      <c r="R62" s="28"/>
      <c r="S62" s="12"/>
      <c r="T62" s="28"/>
      <c r="U62" s="12">
        <v>20</v>
      </c>
      <c r="V62" s="28">
        <f>IF(U62="","",VLOOKUP(U62,Tabel!$A$1:$B$106,2,FALSE))</f>
        <v>110</v>
      </c>
      <c r="W62" s="86">
        <f t="shared" si="12"/>
        <v>110</v>
      </c>
      <c r="X62" s="86">
        <f t="shared" si="13"/>
        <v>0</v>
      </c>
      <c r="Y62" s="96">
        <f>SUMPRODUCT(LARGE(AA62:AI62,{1,2,3,4,5,6}))+X62</f>
        <v>110</v>
      </c>
      <c r="Z62" s="115">
        <f t="shared" si="14"/>
        <v>1</v>
      </c>
      <c r="AA62" s="90">
        <f t="shared" si="3"/>
        <v>0</v>
      </c>
      <c r="AB62" s="90">
        <f t="shared" si="4"/>
        <v>0</v>
      </c>
      <c r="AC62" s="89">
        <f t="shared" si="5"/>
        <v>0</v>
      </c>
      <c r="AD62" s="89">
        <f t="shared" si="6"/>
        <v>0</v>
      </c>
      <c r="AE62" s="90">
        <f t="shared" si="7"/>
        <v>0</v>
      </c>
      <c r="AF62" s="90">
        <f t="shared" si="8"/>
        <v>0</v>
      </c>
      <c r="AG62" s="90">
        <f t="shared" si="9"/>
        <v>0</v>
      </c>
      <c r="AH62" s="90">
        <f t="shared" si="10"/>
        <v>0</v>
      </c>
      <c r="AI62" s="90">
        <f t="shared" si="11"/>
        <v>110</v>
      </c>
      <c r="AJ62" s="90"/>
      <c r="AK62" s="90"/>
    </row>
    <row r="63" spans="1:37" ht="15.75" customHeight="1">
      <c r="A63" s="12"/>
      <c r="B63" s="19" t="s">
        <v>494</v>
      </c>
      <c r="C63" s="65">
        <v>2</v>
      </c>
      <c r="D63" s="38" t="s">
        <v>24</v>
      </c>
      <c r="E63" s="11"/>
      <c r="F63" s="28">
        <f>IF(E63="","",VLOOKUP(E63,Tabel!$A$1:$B$106,2,FALSE))</f>
      </c>
      <c r="G63" s="11"/>
      <c r="H63" s="28">
        <f>IF(G63="","",VLOOKUP(G63,Tabel!$A$1:$B$106,2,FALSE))</f>
      </c>
      <c r="I63" s="11"/>
      <c r="J63" s="28">
        <f>IF(I63="","",VLOOKUP(I63,Tabel!$A$1:$B$106,2,FALSE))</f>
      </c>
      <c r="K63" s="11">
        <v>21</v>
      </c>
      <c r="L63" s="28">
        <f>IF(K63="","",VLOOKUP(K63,Tabel!$A$1:$B$106,2,FALSE))</f>
        <v>107</v>
      </c>
      <c r="M63" s="11"/>
      <c r="N63" s="28"/>
      <c r="O63" s="11"/>
      <c r="P63" s="42"/>
      <c r="Q63" s="11"/>
      <c r="R63" s="28"/>
      <c r="S63" s="12"/>
      <c r="T63" s="28"/>
      <c r="U63" s="12"/>
      <c r="V63" s="28"/>
      <c r="W63" s="86">
        <f t="shared" si="12"/>
        <v>107</v>
      </c>
      <c r="X63" s="86">
        <f t="shared" si="13"/>
        <v>0</v>
      </c>
      <c r="Y63" s="96">
        <f>SUMPRODUCT(LARGE(AA63:AI63,{1,2,3,4,5,6}))+X63</f>
        <v>107</v>
      </c>
      <c r="Z63" s="115">
        <f t="shared" si="14"/>
        <v>1</v>
      </c>
      <c r="AA63" s="90">
        <f aca="true" t="shared" si="15" ref="AA63:AA71">F63</f>
      </c>
      <c r="AB63" s="90">
        <f aca="true" t="shared" si="16" ref="AB63:AB71">H63</f>
      </c>
      <c r="AC63" s="89">
        <f aca="true" t="shared" si="17" ref="AC63:AC71">J63</f>
      </c>
      <c r="AD63" s="89">
        <f aca="true" t="shared" si="18" ref="AD63:AD71">L63</f>
        <v>107</v>
      </c>
      <c r="AE63" s="90">
        <f aca="true" t="shared" si="19" ref="AE63:AE71">N63</f>
        <v>0</v>
      </c>
      <c r="AF63" s="90">
        <f aca="true" t="shared" si="20" ref="AF63:AF71">P63</f>
        <v>0</v>
      </c>
      <c r="AG63" s="90">
        <f aca="true" t="shared" si="21" ref="AG63:AG71">R63</f>
        <v>0</v>
      </c>
      <c r="AH63" s="90">
        <f aca="true" t="shared" si="22" ref="AH63:AH71">T63</f>
        <v>0</v>
      </c>
      <c r="AI63" s="90">
        <f aca="true" t="shared" si="23" ref="AI63:AI71">V63</f>
        <v>0</v>
      </c>
      <c r="AJ63" s="90"/>
      <c r="AK63" s="90"/>
    </row>
    <row r="64" spans="1:37" ht="15.75" customHeight="1">
      <c r="A64" s="12"/>
      <c r="B64" s="19" t="s">
        <v>692</v>
      </c>
      <c r="C64" s="65">
        <v>2</v>
      </c>
      <c r="D64" s="19" t="s">
        <v>32</v>
      </c>
      <c r="E64" s="25"/>
      <c r="F64" s="28"/>
      <c r="G64" s="25"/>
      <c r="H64" s="28"/>
      <c r="I64" s="25"/>
      <c r="J64" s="28"/>
      <c r="K64" s="11"/>
      <c r="L64" s="28"/>
      <c r="M64" s="11"/>
      <c r="N64" s="28"/>
      <c r="O64" s="11"/>
      <c r="P64" s="28"/>
      <c r="Q64" s="11"/>
      <c r="R64" s="42"/>
      <c r="S64" s="12">
        <v>22</v>
      </c>
      <c r="T64" s="28">
        <f>IF(S64="","",VLOOKUP(S64,Tabel!$A$1:$B$106,2,FALSE))</f>
        <v>104</v>
      </c>
      <c r="U64" s="12"/>
      <c r="V64" s="28"/>
      <c r="W64" s="86">
        <f t="shared" si="12"/>
        <v>104</v>
      </c>
      <c r="X64" s="86">
        <f t="shared" si="13"/>
        <v>0</v>
      </c>
      <c r="Y64" s="96">
        <f>SUMPRODUCT(LARGE(AA64:AI64,{1,2,3,4,5,6}))+X64</f>
        <v>104</v>
      </c>
      <c r="Z64" s="115">
        <f t="shared" si="14"/>
        <v>1</v>
      </c>
      <c r="AA64" s="90">
        <f t="shared" si="15"/>
        <v>0</v>
      </c>
      <c r="AB64" s="90">
        <f t="shared" si="16"/>
        <v>0</v>
      </c>
      <c r="AC64" s="89">
        <f t="shared" si="17"/>
        <v>0</v>
      </c>
      <c r="AD64" s="89">
        <f t="shared" si="18"/>
        <v>0</v>
      </c>
      <c r="AE64" s="90">
        <f t="shared" si="19"/>
        <v>0</v>
      </c>
      <c r="AF64" s="90">
        <f t="shared" si="20"/>
        <v>0</v>
      </c>
      <c r="AG64" s="90">
        <f t="shared" si="21"/>
        <v>0</v>
      </c>
      <c r="AH64" s="90">
        <f t="shared" si="22"/>
        <v>104</v>
      </c>
      <c r="AI64" s="90">
        <f t="shared" si="23"/>
        <v>0</v>
      </c>
      <c r="AJ64" s="90"/>
      <c r="AK64" s="90"/>
    </row>
    <row r="65" spans="1:37" ht="15.75" customHeight="1">
      <c r="A65" s="12"/>
      <c r="B65" s="19" t="s">
        <v>651</v>
      </c>
      <c r="C65" s="65">
        <v>1</v>
      </c>
      <c r="D65" s="19" t="s">
        <v>35</v>
      </c>
      <c r="E65" s="25"/>
      <c r="F65" s="28"/>
      <c r="G65" s="25"/>
      <c r="H65" s="28"/>
      <c r="I65" s="25"/>
      <c r="J65" s="28"/>
      <c r="K65" s="11"/>
      <c r="L65" s="28"/>
      <c r="M65" s="11"/>
      <c r="N65" s="28"/>
      <c r="O65" s="11"/>
      <c r="P65" s="28"/>
      <c r="Q65" s="11">
        <v>23</v>
      </c>
      <c r="R65" s="28">
        <f>IF(Q65="","",VLOOKUP(Q65,Tabel!$A$1:$B$106,2,FALSE))</f>
        <v>101</v>
      </c>
      <c r="S65" s="12"/>
      <c r="T65" s="42"/>
      <c r="U65" s="12"/>
      <c r="V65" s="28"/>
      <c r="W65" s="86">
        <f t="shared" si="12"/>
        <v>101</v>
      </c>
      <c r="X65" s="86">
        <f t="shared" si="13"/>
        <v>0</v>
      </c>
      <c r="Y65" s="96">
        <f>SUMPRODUCT(LARGE(AA65:AI65,{1,2,3,4,5,6}))+X65</f>
        <v>101</v>
      </c>
      <c r="Z65" s="115">
        <f t="shared" si="14"/>
        <v>1</v>
      </c>
      <c r="AA65" s="90">
        <f t="shared" si="15"/>
        <v>0</v>
      </c>
      <c r="AB65" s="90">
        <f t="shared" si="16"/>
        <v>0</v>
      </c>
      <c r="AC65" s="89">
        <f t="shared" si="17"/>
        <v>0</v>
      </c>
      <c r="AD65" s="89">
        <f t="shared" si="18"/>
        <v>0</v>
      </c>
      <c r="AE65" s="90">
        <f t="shared" si="19"/>
        <v>0</v>
      </c>
      <c r="AF65" s="90">
        <f t="shared" si="20"/>
        <v>0</v>
      </c>
      <c r="AG65" s="90">
        <f t="shared" si="21"/>
        <v>101</v>
      </c>
      <c r="AH65" s="90">
        <f t="shared" si="22"/>
        <v>0</v>
      </c>
      <c r="AI65" s="90">
        <f t="shared" si="23"/>
        <v>0</v>
      </c>
      <c r="AJ65" s="90"/>
      <c r="AK65" s="90"/>
    </row>
    <row r="66" spans="1:37" ht="15.75" customHeight="1">
      <c r="A66" s="12"/>
      <c r="B66" s="19" t="s">
        <v>259</v>
      </c>
      <c r="C66" s="65">
        <v>1</v>
      </c>
      <c r="D66" s="19" t="s">
        <v>35</v>
      </c>
      <c r="E66" s="25"/>
      <c r="F66" s="28">
        <f>IF(E66="","",VLOOKUP(E66,Tabel!$A$1:$B$106,2,FALSE))</f>
      </c>
      <c r="G66" s="25">
        <v>24</v>
      </c>
      <c r="H66" s="28">
        <f>IF(G66="","",VLOOKUP(G66,Tabel!$A$1:$B$106,2,FALSE))</f>
        <v>98</v>
      </c>
      <c r="I66" s="28"/>
      <c r="J66" s="28">
        <f>IF(I66="","",VLOOKUP(I66,Tabel!$A$1:$B$106,2,FALSE))</f>
      </c>
      <c r="K66" s="11"/>
      <c r="L66" s="28">
        <f>IF(K66="","",VLOOKUP(K66,Tabel!$A$1:$B$106,2,FALSE))</f>
      </c>
      <c r="M66" s="11"/>
      <c r="N66" s="28"/>
      <c r="O66" s="11"/>
      <c r="P66" s="28"/>
      <c r="Q66" s="11"/>
      <c r="R66" s="28"/>
      <c r="S66" s="12"/>
      <c r="T66" s="42"/>
      <c r="U66" s="12"/>
      <c r="V66" s="28"/>
      <c r="W66" s="86">
        <f t="shared" si="12"/>
        <v>98</v>
      </c>
      <c r="X66" s="86">
        <f t="shared" si="13"/>
        <v>0</v>
      </c>
      <c r="Y66" s="96">
        <f>SUMPRODUCT(LARGE(AA66:AI66,{1,2,3,4,5,6}))+X66</f>
        <v>98</v>
      </c>
      <c r="Z66" s="115">
        <f t="shared" si="14"/>
        <v>1</v>
      </c>
      <c r="AA66" s="90">
        <f t="shared" si="15"/>
      </c>
      <c r="AB66" s="90">
        <f t="shared" si="16"/>
        <v>98</v>
      </c>
      <c r="AC66" s="89">
        <f t="shared" si="17"/>
      </c>
      <c r="AD66" s="89">
        <f t="shared" si="18"/>
      </c>
      <c r="AE66" s="90">
        <f t="shared" si="19"/>
        <v>0</v>
      </c>
      <c r="AF66" s="90">
        <f t="shared" si="20"/>
        <v>0</v>
      </c>
      <c r="AG66" s="90">
        <f t="shared" si="21"/>
        <v>0</v>
      </c>
      <c r="AH66" s="90">
        <f t="shared" si="22"/>
        <v>0</v>
      </c>
      <c r="AI66" s="90">
        <f t="shared" si="23"/>
        <v>0</v>
      </c>
      <c r="AJ66" s="90"/>
      <c r="AK66" s="90"/>
    </row>
    <row r="67" spans="1:37" ht="15.75" customHeight="1">
      <c r="A67" s="12"/>
      <c r="B67" s="19" t="s">
        <v>693</v>
      </c>
      <c r="C67" s="65">
        <v>2</v>
      </c>
      <c r="D67" s="19" t="s">
        <v>26</v>
      </c>
      <c r="E67" s="25"/>
      <c r="F67" s="28"/>
      <c r="G67" s="25"/>
      <c r="H67" s="28"/>
      <c r="I67" s="25"/>
      <c r="J67" s="28"/>
      <c r="K67" s="11"/>
      <c r="L67" s="28"/>
      <c r="M67" s="11"/>
      <c r="N67" s="28"/>
      <c r="O67" s="11"/>
      <c r="P67" s="28"/>
      <c r="Q67" s="11"/>
      <c r="R67" s="28"/>
      <c r="S67" s="12">
        <v>24</v>
      </c>
      <c r="T67" s="42">
        <f>IF(S67="","",VLOOKUP(S67,Tabel!$A$1:$B$106,2,FALSE))</f>
        <v>98</v>
      </c>
      <c r="U67" s="12"/>
      <c r="V67" s="42"/>
      <c r="W67" s="86">
        <f t="shared" si="12"/>
        <v>98</v>
      </c>
      <c r="X67" s="86">
        <f t="shared" si="13"/>
        <v>0</v>
      </c>
      <c r="Y67" s="96">
        <f>SUMPRODUCT(LARGE(AA67:AI67,{1,2,3,4,5,6}))+X67</f>
        <v>98</v>
      </c>
      <c r="Z67" s="115">
        <f t="shared" si="14"/>
        <v>1</v>
      </c>
      <c r="AA67" s="90">
        <f t="shared" si="15"/>
        <v>0</v>
      </c>
      <c r="AB67" s="90">
        <f t="shared" si="16"/>
        <v>0</v>
      </c>
      <c r="AC67" s="89">
        <f t="shared" si="17"/>
        <v>0</v>
      </c>
      <c r="AD67" s="89">
        <f t="shared" si="18"/>
        <v>0</v>
      </c>
      <c r="AE67" s="90">
        <f t="shared" si="19"/>
        <v>0</v>
      </c>
      <c r="AF67" s="90">
        <f t="shared" si="20"/>
        <v>0</v>
      </c>
      <c r="AG67" s="90">
        <f t="shared" si="21"/>
        <v>0</v>
      </c>
      <c r="AH67" s="90">
        <f t="shared" si="22"/>
        <v>98</v>
      </c>
      <c r="AI67" s="90">
        <f t="shared" si="23"/>
        <v>0</v>
      </c>
      <c r="AJ67" s="90"/>
      <c r="AK67" s="90"/>
    </row>
    <row r="68" spans="1:37" ht="15.75" customHeight="1">
      <c r="A68" s="12"/>
      <c r="B68" s="19" t="s">
        <v>496</v>
      </c>
      <c r="C68" s="67">
        <v>2</v>
      </c>
      <c r="D68" s="39" t="s">
        <v>24</v>
      </c>
      <c r="E68" s="11"/>
      <c r="F68" s="28">
        <f>IF(E68="","",VLOOKUP(E68,Tabel!$A$1:$B$106,2,FALSE))</f>
      </c>
      <c r="G68" s="11"/>
      <c r="H68" s="28">
        <f>IF(G68="","",VLOOKUP(G68,Tabel!$A$1:$B$106,2,FALSE))</f>
      </c>
      <c r="I68" s="11"/>
      <c r="J68" s="28">
        <f>IF(I68="","",VLOOKUP(I68,Tabel!$A$1:$B$106,2,FALSE))</f>
      </c>
      <c r="K68" s="11">
        <v>25</v>
      </c>
      <c r="L68" s="28">
        <f>IF(K68="","",VLOOKUP(K68,Tabel!$A$1:$B$106,2,FALSE))</f>
        <v>95</v>
      </c>
      <c r="M68" s="11"/>
      <c r="N68" s="28"/>
      <c r="O68" s="11"/>
      <c r="P68" s="28"/>
      <c r="Q68" s="11"/>
      <c r="R68" s="28"/>
      <c r="S68" s="12"/>
      <c r="T68" s="28"/>
      <c r="U68" s="12"/>
      <c r="V68" s="42"/>
      <c r="W68" s="86">
        <f t="shared" si="12"/>
        <v>95</v>
      </c>
      <c r="X68" s="86">
        <f t="shared" si="13"/>
        <v>0</v>
      </c>
      <c r="Y68" s="96">
        <f>SUMPRODUCT(LARGE(AA68:AI68,{1,2,3,4,5,6}))+X68</f>
        <v>95</v>
      </c>
      <c r="Z68" s="115">
        <f t="shared" si="14"/>
        <v>1</v>
      </c>
      <c r="AA68" s="90">
        <f t="shared" si="15"/>
      </c>
      <c r="AB68" s="90">
        <f t="shared" si="16"/>
      </c>
      <c r="AC68" s="89">
        <f t="shared" si="17"/>
      </c>
      <c r="AD68" s="89">
        <f t="shared" si="18"/>
        <v>95</v>
      </c>
      <c r="AE68" s="90">
        <f t="shared" si="19"/>
        <v>0</v>
      </c>
      <c r="AF68" s="90">
        <f t="shared" si="20"/>
        <v>0</v>
      </c>
      <c r="AG68" s="90">
        <f t="shared" si="21"/>
        <v>0</v>
      </c>
      <c r="AH68" s="90">
        <f t="shared" si="22"/>
        <v>0</v>
      </c>
      <c r="AI68" s="90">
        <f t="shared" si="23"/>
        <v>0</v>
      </c>
      <c r="AJ68" s="90"/>
      <c r="AK68" s="90"/>
    </row>
    <row r="69" spans="1:37" ht="15.75" customHeight="1">
      <c r="A69" s="12"/>
      <c r="B69" s="19" t="s">
        <v>592</v>
      </c>
      <c r="C69" s="65">
        <v>1</v>
      </c>
      <c r="D69" s="38" t="s">
        <v>27</v>
      </c>
      <c r="E69" s="11"/>
      <c r="F69" s="28"/>
      <c r="G69" s="11"/>
      <c r="H69" s="28"/>
      <c r="I69" s="11"/>
      <c r="J69" s="28"/>
      <c r="K69" s="11"/>
      <c r="L69" s="28"/>
      <c r="M69" s="11">
        <v>25</v>
      </c>
      <c r="N69" s="28">
        <f>IF(M69="","",VLOOKUP(M69,Tabel!$A$1:$B$106,2,FALSE))</f>
        <v>95</v>
      </c>
      <c r="O69" s="11"/>
      <c r="P69" s="28"/>
      <c r="Q69" s="11"/>
      <c r="R69" s="28"/>
      <c r="S69" s="12"/>
      <c r="T69" s="28"/>
      <c r="U69" s="12"/>
      <c r="V69" s="42"/>
      <c r="W69" s="86">
        <f t="shared" si="12"/>
        <v>95</v>
      </c>
      <c r="X69" s="86">
        <f t="shared" si="13"/>
        <v>0</v>
      </c>
      <c r="Y69" s="96">
        <f>SUMPRODUCT(LARGE(AA69:AI69,{1,2,3,4,5,6}))+X69</f>
        <v>95</v>
      </c>
      <c r="Z69" s="115">
        <f t="shared" si="14"/>
        <v>1</v>
      </c>
      <c r="AA69" s="90">
        <f t="shared" si="15"/>
        <v>0</v>
      </c>
      <c r="AB69" s="90">
        <f t="shared" si="16"/>
        <v>0</v>
      </c>
      <c r="AC69" s="89">
        <f t="shared" si="17"/>
        <v>0</v>
      </c>
      <c r="AD69" s="89">
        <f t="shared" si="18"/>
        <v>0</v>
      </c>
      <c r="AE69" s="90">
        <f t="shared" si="19"/>
        <v>95</v>
      </c>
      <c r="AF69" s="90">
        <f t="shared" si="20"/>
        <v>0</v>
      </c>
      <c r="AG69" s="90">
        <f t="shared" si="21"/>
        <v>0</v>
      </c>
      <c r="AH69" s="90">
        <f t="shared" si="22"/>
        <v>0</v>
      </c>
      <c r="AI69" s="90">
        <f t="shared" si="23"/>
        <v>0</v>
      </c>
      <c r="AJ69" s="90"/>
      <c r="AK69" s="90"/>
    </row>
    <row r="70" spans="1:37" ht="15.75" customHeight="1">
      <c r="A70" s="12"/>
      <c r="B70" s="19" t="s">
        <v>593</v>
      </c>
      <c r="C70" s="65">
        <v>1</v>
      </c>
      <c r="D70" s="19" t="s">
        <v>27</v>
      </c>
      <c r="E70" s="11"/>
      <c r="F70" s="28"/>
      <c r="G70" s="11"/>
      <c r="H70" s="28"/>
      <c r="I70" s="11"/>
      <c r="J70" s="28"/>
      <c r="K70" s="11"/>
      <c r="L70" s="28"/>
      <c r="M70" s="11">
        <v>27</v>
      </c>
      <c r="N70" s="28">
        <f>IF(M70="","",VLOOKUP(M70,Tabel!$A$1:$B$106,2,FALSE))</f>
        <v>89</v>
      </c>
      <c r="O70" s="11"/>
      <c r="P70" s="28"/>
      <c r="Q70" s="11"/>
      <c r="R70" s="28"/>
      <c r="S70" s="12"/>
      <c r="T70" s="28"/>
      <c r="U70" s="12"/>
      <c r="V70" s="42"/>
      <c r="W70" s="86">
        <f t="shared" si="12"/>
        <v>89</v>
      </c>
      <c r="X70" s="86">
        <f t="shared" si="13"/>
        <v>0</v>
      </c>
      <c r="Y70" s="96">
        <f>SUMPRODUCT(LARGE(AA70:AI70,{1,2,3,4,5,6}))+X70</f>
        <v>89</v>
      </c>
      <c r="Z70" s="115">
        <f t="shared" si="14"/>
        <v>1</v>
      </c>
      <c r="AA70" s="90">
        <f t="shared" si="15"/>
        <v>0</v>
      </c>
      <c r="AB70" s="90">
        <f t="shared" si="16"/>
        <v>0</v>
      </c>
      <c r="AC70" s="89">
        <f t="shared" si="17"/>
        <v>0</v>
      </c>
      <c r="AD70" s="89">
        <f t="shared" si="18"/>
        <v>0</v>
      </c>
      <c r="AE70" s="90">
        <f t="shared" si="19"/>
        <v>89</v>
      </c>
      <c r="AF70" s="90">
        <f t="shared" si="20"/>
        <v>0</v>
      </c>
      <c r="AG70" s="90">
        <f t="shared" si="21"/>
        <v>0</v>
      </c>
      <c r="AH70" s="90">
        <f t="shared" si="22"/>
        <v>0</v>
      </c>
      <c r="AI70" s="90">
        <f t="shared" si="23"/>
        <v>0</v>
      </c>
      <c r="AJ70" s="90"/>
      <c r="AK70" s="90"/>
    </row>
    <row r="71" spans="1:37" ht="15.75" customHeight="1">
      <c r="A71" s="12"/>
      <c r="B71" s="19" t="s">
        <v>260</v>
      </c>
      <c r="C71" s="65">
        <v>1</v>
      </c>
      <c r="D71" s="19" t="s">
        <v>32</v>
      </c>
      <c r="E71" s="25"/>
      <c r="F71" s="28">
        <f>IF(E71="","",VLOOKUP(E71,Tabel!$A$1:$B$106,2,FALSE))</f>
      </c>
      <c r="G71" s="25">
        <v>31</v>
      </c>
      <c r="H71" s="28">
        <f>IF(G71="","",VLOOKUP(G71,Tabel!$A$1:$B$106,2,FALSE))</f>
        <v>77</v>
      </c>
      <c r="I71" s="28"/>
      <c r="J71" s="28">
        <f>IF(I71="","",VLOOKUP(I71,Tabel!$A$1:$B$106,2,FALSE))</f>
      </c>
      <c r="K71" s="11"/>
      <c r="L71" s="28">
        <f>IF(K71="","",VLOOKUP(K71,Tabel!$A$1:$B$106,2,FALSE))</f>
      </c>
      <c r="M71" s="11"/>
      <c r="N71" s="28"/>
      <c r="O71" s="11"/>
      <c r="P71" s="28"/>
      <c r="Q71" s="11"/>
      <c r="R71" s="28"/>
      <c r="S71" s="12"/>
      <c r="T71" s="28"/>
      <c r="U71" s="12"/>
      <c r="V71" s="28"/>
      <c r="W71" s="86">
        <f t="shared" si="12"/>
        <v>77</v>
      </c>
      <c r="X71" s="86">
        <f t="shared" si="13"/>
        <v>0</v>
      </c>
      <c r="Y71" s="96">
        <f>SUMPRODUCT(LARGE(AA71:AI71,{1,2,3,4,5,6}))+X71</f>
        <v>77</v>
      </c>
      <c r="Z71" s="115">
        <f t="shared" si="14"/>
        <v>1</v>
      </c>
      <c r="AA71" s="90">
        <f t="shared" si="15"/>
      </c>
      <c r="AB71" s="90">
        <f t="shared" si="16"/>
        <v>77</v>
      </c>
      <c r="AC71" s="89">
        <f t="shared" si="17"/>
      </c>
      <c r="AD71" s="89">
        <f t="shared" si="18"/>
      </c>
      <c r="AE71" s="90">
        <f t="shared" si="19"/>
        <v>0</v>
      </c>
      <c r="AF71" s="90">
        <f t="shared" si="20"/>
        <v>0</v>
      </c>
      <c r="AG71" s="90">
        <f t="shared" si="21"/>
        <v>0</v>
      </c>
      <c r="AH71" s="90">
        <f t="shared" si="22"/>
        <v>0</v>
      </c>
      <c r="AI71" s="90">
        <f t="shared" si="23"/>
        <v>0</v>
      </c>
      <c r="AJ71" s="90"/>
      <c r="AK71" s="90"/>
    </row>
    <row r="72" spans="1:37" ht="15.75" customHeight="1">
      <c r="A72" s="20"/>
      <c r="B72" s="24"/>
      <c r="C72" s="68"/>
      <c r="D72" s="24"/>
      <c r="E72" s="23"/>
      <c r="F72" s="59"/>
      <c r="G72" s="23"/>
      <c r="H72" s="59"/>
      <c r="I72" s="23"/>
      <c r="J72" s="59"/>
      <c r="K72" s="23"/>
      <c r="L72" s="59"/>
      <c r="M72" s="23"/>
      <c r="N72" s="59"/>
      <c r="O72" s="23"/>
      <c r="P72" s="59"/>
      <c r="Q72" s="23"/>
      <c r="R72" s="59"/>
      <c r="S72" s="20"/>
      <c r="T72" s="59"/>
      <c r="U72" s="20"/>
      <c r="V72" s="59"/>
      <c r="W72" s="99"/>
      <c r="X72" s="99"/>
      <c r="Y72" s="100"/>
      <c r="AC72" s="89"/>
      <c r="AD72" s="89"/>
      <c r="AJ72" s="90"/>
      <c r="AK72" s="90"/>
    </row>
    <row r="73" spans="1:37" ht="15.75" customHeight="1">
      <c r="A73" s="45" t="s">
        <v>179</v>
      </c>
      <c r="B73" s="60"/>
      <c r="C73" s="69"/>
      <c r="D73" s="22"/>
      <c r="E73" s="23"/>
      <c r="F73" s="24"/>
      <c r="G73" s="23"/>
      <c r="H73" s="24"/>
      <c r="I73" s="23"/>
      <c r="J73" s="24"/>
      <c r="K73" s="23"/>
      <c r="L73" s="24"/>
      <c r="M73" s="23"/>
      <c r="N73" s="24"/>
      <c r="O73" s="23"/>
      <c r="P73" s="24"/>
      <c r="Q73" s="23"/>
      <c r="R73" s="24"/>
      <c r="S73" s="20"/>
      <c r="T73" s="24"/>
      <c r="U73" s="20"/>
      <c r="V73" s="24"/>
      <c r="W73" s="92"/>
      <c r="X73" s="92"/>
      <c r="Y73" s="98"/>
      <c r="AC73" s="89"/>
      <c r="AD73" s="89"/>
      <c r="AJ73" s="90"/>
      <c r="AK73" s="90"/>
    </row>
    <row r="74" spans="1:37" ht="15.75" customHeight="1">
      <c r="A74" s="12">
        <v>1</v>
      </c>
      <c r="B74" s="19" t="s">
        <v>263</v>
      </c>
      <c r="C74" s="65">
        <v>0</v>
      </c>
      <c r="D74" s="19" t="s">
        <v>26</v>
      </c>
      <c r="E74" s="19">
        <v>1</v>
      </c>
      <c r="F74" s="42">
        <f>IF(E74="","",VLOOKUP(E74,Tabel!$A$1:$B$106,2,FALSE))</f>
        <v>200</v>
      </c>
      <c r="G74" s="28">
        <v>2</v>
      </c>
      <c r="H74" s="42">
        <f>IF(G74="","",VLOOKUP(G74,Tabel!$A$1:$B$106,2,FALSE))</f>
        <v>190</v>
      </c>
      <c r="I74" s="28">
        <v>1</v>
      </c>
      <c r="J74" s="42">
        <f>IF(I74="","",VLOOKUP(I74,Tabel!$A$1:$B$106,2,FALSE))</f>
        <v>200</v>
      </c>
      <c r="K74" s="11">
        <v>2</v>
      </c>
      <c r="L74" s="42">
        <f>IF(K74="","",VLOOKUP(K74,Tabel!$A$1:$B$106,2,FALSE))</f>
        <v>190</v>
      </c>
      <c r="M74" s="11">
        <v>1</v>
      </c>
      <c r="N74" s="42">
        <f>IF(M74="","",VLOOKUP(M74,Tabel!$A$1:$B$106,2,FALSE))</f>
        <v>200</v>
      </c>
      <c r="O74" s="11">
        <v>1</v>
      </c>
      <c r="P74" s="42">
        <f>IF(O74="","",VLOOKUP(O74,Tabel!$A$1:$B$106,2,FALSE))</f>
        <v>200</v>
      </c>
      <c r="Q74" s="11">
        <v>1</v>
      </c>
      <c r="R74" s="42">
        <f>IF(Q74="","",VLOOKUP(Q74,Tabel!$A$1:$B$106,2,FALSE))</f>
        <v>200</v>
      </c>
      <c r="S74" s="12">
        <v>1</v>
      </c>
      <c r="T74" s="42">
        <f>IF(S74="","",VLOOKUP(S74,Tabel!$A$1:$B$106,2,FALSE))</f>
        <v>200</v>
      </c>
      <c r="U74" s="12">
        <v>1</v>
      </c>
      <c r="V74" s="42">
        <f>IF(U74="","",VLOOKUP(U74,Tabel!$A$1:$B$106,2,FALSE))</f>
        <v>200</v>
      </c>
      <c r="W74" s="86">
        <f aca="true" t="shared" si="24" ref="W74:W83">SUM(F74,H74,J74,L74,N74,P74,R74,T74,V74)</f>
        <v>1780</v>
      </c>
      <c r="X74" s="86">
        <f aca="true" t="shared" si="25" ref="X74:X83">IF(COUNT(F74,H74,J74,L74,N74,P74,R74,T74,V74)=7,5,IF(COUNT(F74,H74,J74,L74,N74,P74,R74,T74,V74)=8,15,IF(COUNT(F74,H74,J74,L74,N74,P74,R74,T74,V74)=9,30,0)))</f>
        <v>30</v>
      </c>
      <c r="Y74" s="96">
        <f>SUMPRODUCT(LARGE(AA74:AI74,{1,2,3,4,5,6}))+X74</f>
        <v>1230</v>
      </c>
      <c r="Z74" s="115">
        <f aca="true" t="shared" si="26" ref="Z74:Z83">COUNTA(E74,G74,I74,K74,M74,O74,Q74,S74,U74)</f>
        <v>9</v>
      </c>
      <c r="AA74" s="90">
        <f t="shared" si="3"/>
        <v>200</v>
      </c>
      <c r="AB74" s="90">
        <f t="shared" si="4"/>
        <v>190</v>
      </c>
      <c r="AC74" s="89">
        <f t="shared" si="5"/>
        <v>200</v>
      </c>
      <c r="AD74" s="89">
        <f t="shared" si="6"/>
        <v>190</v>
      </c>
      <c r="AE74" s="90">
        <f t="shared" si="7"/>
        <v>200</v>
      </c>
      <c r="AF74" s="90">
        <f t="shared" si="8"/>
        <v>200</v>
      </c>
      <c r="AG74" s="90">
        <f t="shared" si="9"/>
        <v>200</v>
      </c>
      <c r="AH74" s="90">
        <f t="shared" si="10"/>
        <v>200</v>
      </c>
      <c r="AI74" s="90">
        <f t="shared" si="11"/>
        <v>200</v>
      </c>
      <c r="AJ74" s="90"/>
      <c r="AK74" s="90"/>
    </row>
    <row r="75" spans="1:37" ht="15.75" customHeight="1">
      <c r="A75" s="12">
        <v>2</v>
      </c>
      <c r="B75" s="19" t="s">
        <v>264</v>
      </c>
      <c r="C75" s="65">
        <v>0</v>
      </c>
      <c r="D75" s="19" t="s">
        <v>24</v>
      </c>
      <c r="E75" s="19">
        <v>2</v>
      </c>
      <c r="F75" s="42">
        <f>IF(E75="","",VLOOKUP(E75,Tabel!$A$1:$B$106,2,FALSE))</f>
        <v>190</v>
      </c>
      <c r="G75" s="28">
        <v>3</v>
      </c>
      <c r="H75" s="42">
        <f>IF(G75="","",VLOOKUP(G75,Tabel!$A$1:$B$106,2,FALSE))</f>
        <v>185</v>
      </c>
      <c r="I75" s="28">
        <v>2</v>
      </c>
      <c r="J75" s="42">
        <f>IF(I75="","",VLOOKUP(I75,Tabel!$A$1:$B$106,2,FALSE))</f>
        <v>190</v>
      </c>
      <c r="K75" s="11">
        <v>4</v>
      </c>
      <c r="L75" s="42">
        <f>IF(K75="","",VLOOKUP(K75,Tabel!$A$1:$B$106,2,FALSE))</f>
        <v>180</v>
      </c>
      <c r="M75" s="11">
        <v>2</v>
      </c>
      <c r="N75" s="42">
        <f>IF(M75="","",VLOOKUP(M75,Tabel!$A$1:$B$106,2,FALSE))</f>
        <v>190</v>
      </c>
      <c r="O75" s="11">
        <v>2</v>
      </c>
      <c r="P75" s="42">
        <f>IF(O75="","",VLOOKUP(O75,Tabel!$A$1:$B$106,2,FALSE))</f>
        <v>190</v>
      </c>
      <c r="Q75" s="11">
        <v>2</v>
      </c>
      <c r="R75" s="42">
        <f>IF(Q75="","",VLOOKUP(Q75,Tabel!$A$1:$B$106,2,FALSE))</f>
        <v>190</v>
      </c>
      <c r="S75" s="12"/>
      <c r="T75" s="42"/>
      <c r="U75" s="12">
        <v>2</v>
      </c>
      <c r="V75" s="42">
        <f>IF(U75="","",VLOOKUP(U75,Tabel!$A$1:$B$106,2,FALSE))</f>
        <v>190</v>
      </c>
      <c r="W75" s="86">
        <f t="shared" si="24"/>
        <v>1505</v>
      </c>
      <c r="X75" s="86">
        <f t="shared" si="25"/>
        <v>15</v>
      </c>
      <c r="Y75" s="96">
        <f>SUMPRODUCT(LARGE(AA75:AI75,{1,2,3,4,5,6}))+X75</f>
        <v>1155</v>
      </c>
      <c r="Z75" s="115">
        <f t="shared" si="26"/>
        <v>8</v>
      </c>
      <c r="AA75" s="90">
        <f t="shared" si="3"/>
        <v>190</v>
      </c>
      <c r="AB75" s="90">
        <f t="shared" si="4"/>
        <v>185</v>
      </c>
      <c r="AC75" s="89">
        <f t="shared" si="5"/>
        <v>190</v>
      </c>
      <c r="AD75" s="89">
        <f t="shared" si="6"/>
        <v>180</v>
      </c>
      <c r="AE75" s="90">
        <f t="shared" si="7"/>
        <v>190</v>
      </c>
      <c r="AF75" s="90">
        <f t="shared" si="8"/>
        <v>190</v>
      </c>
      <c r="AG75" s="90">
        <f t="shared" si="9"/>
        <v>190</v>
      </c>
      <c r="AH75" s="90">
        <f t="shared" si="10"/>
        <v>0</v>
      </c>
      <c r="AI75" s="90">
        <f t="shared" si="11"/>
        <v>190</v>
      </c>
      <c r="AJ75" s="90"/>
      <c r="AK75" s="90"/>
    </row>
    <row r="76" spans="1:37" ht="15.75" customHeight="1">
      <c r="A76" s="12">
        <v>3</v>
      </c>
      <c r="B76" s="19" t="s">
        <v>509</v>
      </c>
      <c r="C76" s="65">
        <v>0</v>
      </c>
      <c r="D76" s="19" t="s">
        <v>35</v>
      </c>
      <c r="E76" s="19"/>
      <c r="F76" s="42">
        <f>IF(E76="","",VLOOKUP(E76,Tabel!$A$1:$B$106,2,FALSE))</f>
      </c>
      <c r="G76" s="28"/>
      <c r="H76" s="42">
        <f>IF(G76="","",VLOOKUP(G76,Tabel!$A$1:$B$106,2,FALSE))</f>
      </c>
      <c r="I76" s="28">
        <v>3</v>
      </c>
      <c r="J76" s="42">
        <f>IF(I76="","",VLOOKUP(I76,Tabel!$A$1:$B$106,2,FALSE))</f>
        <v>185</v>
      </c>
      <c r="K76" s="11">
        <v>3</v>
      </c>
      <c r="L76" s="42">
        <f>IF(K76="","",VLOOKUP(K76,Tabel!$A$1:$B$106,2,FALSE))</f>
        <v>185</v>
      </c>
      <c r="M76" s="11"/>
      <c r="N76" s="42">
        <f>IF(M76="","",VLOOKUP(M76,Tabel!$A$1:$B$106,2,FALSE))</f>
      </c>
      <c r="O76" s="11">
        <v>3</v>
      </c>
      <c r="P76" s="42">
        <f>IF(O76="","",VLOOKUP(O76,Tabel!$A$1:$B$106,2,FALSE))</f>
        <v>185</v>
      </c>
      <c r="Q76" s="11">
        <v>4</v>
      </c>
      <c r="R76" s="42">
        <f>IF(Q76="","",VLOOKUP(Q76,Tabel!$A$1:$B$106,2,FALSE))</f>
        <v>180</v>
      </c>
      <c r="S76" s="12">
        <v>2</v>
      </c>
      <c r="T76" s="42">
        <f>IF(S76="","",VLOOKUP(S76,Tabel!$A$1:$B$106,2,FALSE))</f>
        <v>190</v>
      </c>
      <c r="U76" s="12">
        <v>5</v>
      </c>
      <c r="V76" s="42">
        <f>IF(U76="","",VLOOKUP(U76,Tabel!$A$1:$B$106,2,FALSE))</f>
        <v>175</v>
      </c>
      <c r="W76" s="86">
        <f t="shared" si="24"/>
        <v>1100</v>
      </c>
      <c r="X76" s="86">
        <f t="shared" si="25"/>
        <v>0</v>
      </c>
      <c r="Y76" s="96">
        <f>SUMPRODUCT(LARGE(AA76:AI76,{1,2,3,4,5,6}))+X76</f>
        <v>1100</v>
      </c>
      <c r="Z76" s="115">
        <f t="shared" si="26"/>
        <v>6</v>
      </c>
      <c r="AA76" s="90">
        <f t="shared" si="3"/>
      </c>
      <c r="AB76" s="90">
        <f t="shared" si="4"/>
      </c>
      <c r="AC76" s="89">
        <f t="shared" si="5"/>
        <v>185</v>
      </c>
      <c r="AD76" s="89">
        <f t="shared" si="6"/>
        <v>185</v>
      </c>
      <c r="AE76" s="90">
        <f t="shared" si="7"/>
      </c>
      <c r="AF76" s="90">
        <f t="shared" si="8"/>
        <v>185</v>
      </c>
      <c r="AG76" s="90">
        <f t="shared" si="9"/>
        <v>180</v>
      </c>
      <c r="AH76" s="90">
        <f t="shared" si="10"/>
        <v>190</v>
      </c>
      <c r="AI76" s="90">
        <f t="shared" si="11"/>
        <v>175</v>
      </c>
      <c r="AJ76" s="90"/>
      <c r="AK76" s="90"/>
    </row>
    <row r="77" spans="1:37" ht="15.75" customHeight="1">
      <c r="A77" s="12">
        <v>4</v>
      </c>
      <c r="B77" s="19" t="s">
        <v>265</v>
      </c>
      <c r="C77" s="65">
        <v>0</v>
      </c>
      <c r="D77" s="19" t="s">
        <v>29</v>
      </c>
      <c r="E77" s="19">
        <v>7</v>
      </c>
      <c r="F77" s="42">
        <f>IF(E77="","",VLOOKUP(E77,Tabel!$A$1:$B$106,2,FALSE))</f>
        <v>165</v>
      </c>
      <c r="G77" s="28">
        <v>4</v>
      </c>
      <c r="H77" s="42">
        <f>IF(G77="","",VLOOKUP(G77,Tabel!$A$1:$B$106,2,FALSE))</f>
        <v>180</v>
      </c>
      <c r="I77" s="28">
        <v>4</v>
      </c>
      <c r="J77" s="42">
        <f>IF(I77="","",VLOOKUP(I77,Tabel!$A$1:$B$106,2,FALSE))</f>
        <v>180</v>
      </c>
      <c r="K77" s="11">
        <v>6</v>
      </c>
      <c r="L77" s="42">
        <f>IF(K77="","",VLOOKUP(K77,Tabel!$A$1:$B$106,2,FALSE))</f>
        <v>170</v>
      </c>
      <c r="M77" s="11">
        <v>7</v>
      </c>
      <c r="N77" s="42">
        <f>IF(M77="","",VLOOKUP(M77,Tabel!$A$1:$B$106,2,FALSE))</f>
        <v>165</v>
      </c>
      <c r="O77" s="11">
        <v>5</v>
      </c>
      <c r="P77" s="42">
        <f>IF(O77="","",VLOOKUP(O77,Tabel!$A$1:$B$106,2,FALSE))</f>
        <v>175</v>
      </c>
      <c r="Q77" s="11">
        <v>5</v>
      </c>
      <c r="R77" s="42">
        <f>IF(Q77="","",VLOOKUP(Q77,Tabel!$A$1:$B$106,2,FALSE))</f>
        <v>175</v>
      </c>
      <c r="S77" s="12">
        <v>4</v>
      </c>
      <c r="T77" s="42">
        <f>IF(S77="","",VLOOKUP(S77,Tabel!$A$1:$B$106,2,FALSE))</f>
        <v>180</v>
      </c>
      <c r="U77" s="12">
        <v>8</v>
      </c>
      <c r="V77" s="42">
        <f>IF(U77="","",VLOOKUP(U77,Tabel!$A$1:$B$106,2,FALSE))</f>
        <v>160</v>
      </c>
      <c r="W77" s="86">
        <f t="shared" si="24"/>
        <v>1550</v>
      </c>
      <c r="X77" s="86">
        <f t="shared" si="25"/>
        <v>30</v>
      </c>
      <c r="Y77" s="96">
        <f>SUMPRODUCT(LARGE(AA77:AI77,{1,2,3,4,5,6}))+X77</f>
        <v>1090</v>
      </c>
      <c r="Z77" s="115">
        <f t="shared" si="26"/>
        <v>9</v>
      </c>
      <c r="AA77" s="90">
        <f t="shared" si="3"/>
        <v>165</v>
      </c>
      <c r="AB77" s="90">
        <f t="shared" si="4"/>
        <v>180</v>
      </c>
      <c r="AC77" s="89">
        <f t="shared" si="5"/>
        <v>180</v>
      </c>
      <c r="AD77" s="89">
        <f t="shared" si="6"/>
        <v>170</v>
      </c>
      <c r="AE77" s="90">
        <f t="shared" si="7"/>
        <v>165</v>
      </c>
      <c r="AF77" s="90">
        <f t="shared" si="8"/>
        <v>175</v>
      </c>
      <c r="AG77" s="90">
        <f t="shared" si="9"/>
        <v>175</v>
      </c>
      <c r="AH77" s="90">
        <f t="shared" si="10"/>
        <v>180</v>
      </c>
      <c r="AI77" s="90">
        <f t="shared" si="11"/>
        <v>160</v>
      </c>
      <c r="AJ77" s="90"/>
      <c r="AK77" s="90"/>
    </row>
    <row r="78" spans="1:37" ht="15.75" customHeight="1">
      <c r="A78" s="12">
        <v>5</v>
      </c>
      <c r="B78" s="19" t="s">
        <v>266</v>
      </c>
      <c r="C78" s="65">
        <v>0</v>
      </c>
      <c r="D78" s="19" t="s">
        <v>25</v>
      </c>
      <c r="E78" s="19">
        <v>4</v>
      </c>
      <c r="F78" s="42">
        <f>IF(E78="","",VLOOKUP(E78,Tabel!$A$1:$B$106,2,FALSE))</f>
        <v>180</v>
      </c>
      <c r="G78" s="28">
        <v>7</v>
      </c>
      <c r="H78" s="42">
        <f>IF(G78="","",VLOOKUP(G78,Tabel!$A$1:$B$106,2,FALSE))</f>
        <v>165</v>
      </c>
      <c r="I78" s="28">
        <v>5</v>
      </c>
      <c r="J78" s="42">
        <f>IF(I78="","",VLOOKUP(I78,Tabel!$A$1:$B$106,2,FALSE))</f>
        <v>175</v>
      </c>
      <c r="K78" s="11"/>
      <c r="L78" s="42">
        <f>IF(K78="","",VLOOKUP(K78,Tabel!$A$1:$B$106,2,FALSE))</f>
      </c>
      <c r="M78" s="11">
        <v>5</v>
      </c>
      <c r="N78" s="42">
        <f>IF(M78="","",VLOOKUP(M78,Tabel!$A$1:$B$106,2,FALSE))</f>
        <v>175</v>
      </c>
      <c r="O78" s="11">
        <v>6</v>
      </c>
      <c r="P78" s="42">
        <f>IF(O78="","",VLOOKUP(O78,Tabel!$A$1:$B$106,2,FALSE))</f>
        <v>170</v>
      </c>
      <c r="Q78" s="11">
        <v>6</v>
      </c>
      <c r="R78" s="42">
        <f>IF(Q78="","",VLOOKUP(Q78,Tabel!$A$1:$B$106,2,FALSE))</f>
        <v>170</v>
      </c>
      <c r="S78" s="12">
        <v>3</v>
      </c>
      <c r="T78" s="42">
        <f>IF(S78="","",VLOOKUP(S78,Tabel!$A$1:$B$106,2,FALSE))</f>
        <v>185</v>
      </c>
      <c r="U78" s="12">
        <v>6</v>
      </c>
      <c r="V78" s="42">
        <f>IF(U78="","",VLOOKUP(U78,Tabel!$A$1:$B$106,2,FALSE))</f>
        <v>170</v>
      </c>
      <c r="W78" s="86">
        <f t="shared" si="24"/>
        <v>1390</v>
      </c>
      <c r="X78" s="86">
        <f t="shared" si="25"/>
        <v>15</v>
      </c>
      <c r="Y78" s="96">
        <f>SUMPRODUCT(LARGE(AA78:AI78,{1,2,3,4,5,6}))+X78</f>
        <v>1070</v>
      </c>
      <c r="Z78" s="115">
        <f t="shared" si="26"/>
        <v>8</v>
      </c>
      <c r="AA78" s="90">
        <f t="shared" si="3"/>
        <v>180</v>
      </c>
      <c r="AB78" s="90">
        <f t="shared" si="4"/>
        <v>165</v>
      </c>
      <c r="AC78" s="89">
        <f t="shared" si="5"/>
        <v>175</v>
      </c>
      <c r="AD78" s="89">
        <f t="shared" si="6"/>
      </c>
      <c r="AE78" s="90">
        <f t="shared" si="7"/>
        <v>175</v>
      </c>
      <c r="AF78" s="90">
        <f t="shared" si="8"/>
        <v>170</v>
      </c>
      <c r="AG78" s="90">
        <f t="shared" si="9"/>
        <v>170</v>
      </c>
      <c r="AH78" s="90">
        <f t="shared" si="10"/>
        <v>185</v>
      </c>
      <c r="AI78" s="90">
        <f t="shared" si="11"/>
        <v>170</v>
      </c>
      <c r="AJ78" s="90"/>
      <c r="AK78" s="90"/>
    </row>
    <row r="79" spans="1:37" ht="15.75" customHeight="1">
      <c r="A79" s="12">
        <v>6</v>
      </c>
      <c r="B79" s="19" t="s">
        <v>76</v>
      </c>
      <c r="C79" s="65">
        <v>0</v>
      </c>
      <c r="D79" s="19" t="s">
        <v>23</v>
      </c>
      <c r="E79" s="19">
        <v>8</v>
      </c>
      <c r="F79" s="42">
        <f>IF(E79="","",VLOOKUP(E79,Tabel!$A$1:$B$106,2,FALSE))</f>
        <v>160</v>
      </c>
      <c r="G79" s="28">
        <v>6</v>
      </c>
      <c r="H79" s="42">
        <f>IF(G79="","",VLOOKUP(G79,Tabel!$A$1:$B$106,2,FALSE))</f>
        <v>170</v>
      </c>
      <c r="I79" s="28">
        <v>6</v>
      </c>
      <c r="J79" s="42">
        <f>IF(I79="","",VLOOKUP(I79,Tabel!$A$1:$B$106,2,FALSE))</f>
        <v>170</v>
      </c>
      <c r="K79" s="11">
        <v>9</v>
      </c>
      <c r="L79" s="42">
        <f>IF(K79="","",VLOOKUP(K79,Tabel!$A$1:$B$106,2,FALSE))</f>
        <v>155</v>
      </c>
      <c r="M79" s="11">
        <v>4</v>
      </c>
      <c r="N79" s="42">
        <f>IF(M79="","",VLOOKUP(M79,Tabel!$A$1:$B$106,2,FALSE))</f>
        <v>180</v>
      </c>
      <c r="O79" s="11">
        <v>7</v>
      </c>
      <c r="P79" s="42">
        <f>IF(O79="","",VLOOKUP(O79,Tabel!$A$1:$B$106,2,FALSE))</f>
        <v>165</v>
      </c>
      <c r="Q79" s="11">
        <v>7</v>
      </c>
      <c r="R79" s="42">
        <f>IF(Q79="","",VLOOKUP(Q79,Tabel!$A$1:$B$106,2,FALSE))</f>
        <v>165</v>
      </c>
      <c r="S79" s="12">
        <v>8</v>
      </c>
      <c r="T79" s="42">
        <f>IF(S79="","",VLOOKUP(S79,Tabel!$A$1:$B$106,2,FALSE))</f>
        <v>160</v>
      </c>
      <c r="U79" s="12">
        <v>10</v>
      </c>
      <c r="V79" s="42">
        <f>IF(U79="","",VLOOKUP(U79,Tabel!$A$1:$B$106,2,FALSE))</f>
        <v>150</v>
      </c>
      <c r="W79" s="86">
        <f t="shared" si="24"/>
        <v>1475</v>
      </c>
      <c r="X79" s="86">
        <f t="shared" si="25"/>
        <v>30</v>
      </c>
      <c r="Y79" s="96">
        <f>SUMPRODUCT(LARGE(AA79:AI79,{1,2,3,4,5,6}))+X79</f>
        <v>1040</v>
      </c>
      <c r="Z79" s="115">
        <f t="shared" si="26"/>
        <v>9</v>
      </c>
      <c r="AA79" s="90">
        <f t="shared" si="3"/>
        <v>160</v>
      </c>
      <c r="AB79" s="90">
        <f t="shared" si="4"/>
        <v>170</v>
      </c>
      <c r="AC79" s="89">
        <f t="shared" si="5"/>
        <v>170</v>
      </c>
      <c r="AD79" s="89">
        <f t="shared" si="6"/>
        <v>155</v>
      </c>
      <c r="AE79" s="90">
        <f t="shared" si="7"/>
        <v>180</v>
      </c>
      <c r="AF79" s="90">
        <f t="shared" si="8"/>
        <v>165</v>
      </c>
      <c r="AG79" s="90">
        <f t="shared" si="9"/>
        <v>165</v>
      </c>
      <c r="AH79" s="90">
        <f t="shared" si="10"/>
        <v>160</v>
      </c>
      <c r="AI79" s="90">
        <f t="shared" si="11"/>
        <v>150</v>
      </c>
      <c r="AJ79" s="90"/>
      <c r="AK79" s="90"/>
    </row>
    <row r="80" spans="1:37" ht="15.75" customHeight="1">
      <c r="A80" s="12">
        <v>7</v>
      </c>
      <c r="B80" s="19" t="s">
        <v>77</v>
      </c>
      <c r="C80" s="65">
        <v>0</v>
      </c>
      <c r="D80" s="19" t="s">
        <v>27</v>
      </c>
      <c r="E80" s="19">
        <v>5</v>
      </c>
      <c r="F80" s="42">
        <f>IF(E80="","",VLOOKUP(E80,Tabel!$A$1:$B$106,2,FALSE))</f>
        <v>175</v>
      </c>
      <c r="G80" s="28">
        <v>5</v>
      </c>
      <c r="H80" s="42">
        <f>IF(G80="","",VLOOKUP(G80,Tabel!$A$1:$B$106,2,FALSE))</f>
        <v>175</v>
      </c>
      <c r="I80" s="28">
        <v>8</v>
      </c>
      <c r="J80" s="42">
        <f>IF(I80="","",VLOOKUP(I80,Tabel!$A$1:$B$106,2,FALSE))</f>
        <v>160</v>
      </c>
      <c r="K80" s="11">
        <v>7</v>
      </c>
      <c r="L80" s="42">
        <f>IF(K80="","",VLOOKUP(K80,Tabel!$A$1:$B$106,2,FALSE))</f>
        <v>165</v>
      </c>
      <c r="M80" s="11">
        <v>13</v>
      </c>
      <c r="N80" s="42">
        <f>IF(M80="","",VLOOKUP(M80,Tabel!$A$1:$B$106,2,FALSE))</f>
        <v>138</v>
      </c>
      <c r="O80" s="11"/>
      <c r="P80" s="42"/>
      <c r="Q80" s="11">
        <v>8</v>
      </c>
      <c r="R80" s="42">
        <f>IF(Q80="","",VLOOKUP(Q80,Tabel!$A$1:$B$106,2,FALSE))</f>
        <v>160</v>
      </c>
      <c r="S80" s="12">
        <v>5</v>
      </c>
      <c r="T80" s="42">
        <f>IF(S80="","",VLOOKUP(S80,Tabel!$A$1:$B$106,2,FALSE))</f>
        <v>175</v>
      </c>
      <c r="U80" s="12"/>
      <c r="V80" s="42"/>
      <c r="W80" s="86">
        <f t="shared" si="24"/>
        <v>1148</v>
      </c>
      <c r="X80" s="86">
        <f t="shared" si="25"/>
        <v>5</v>
      </c>
      <c r="Y80" s="96">
        <f>SUMPRODUCT(LARGE(AA80:AI80,{1,2,3,4,5,6}))+X80</f>
        <v>1015</v>
      </c>
      <c r="Z80" s="115">
        <f t="shared" si="26"/>
        <v>7</v>
      </c>
      <c r="AA80" s="90">
        <f t="shared" si="3"/>
        <v>175</v>
      </c>
      <c r="AB80" s="90">
        <f t="shared" si="4"/>
        <v>175</v>
      </c>
      <c r="AC80" s="89">
        <f t="shared" si="5"/>
        <v>160</v>
      </c>
      <c r="AD80" s="89">
        <f t="shared" si="6"/>
        <v>165</v>
      </c>
      <c r="AE80" s="90">
        <f t="shared" si="7"/>
        <v>138</v>
      </c>
      <c r="AF80" s="90">
        <f t="shared" si="8"/>
        <v>0</v>
      </c>
      <c r="AG80" s="90">
        <f t="shared" si="9"/>
        <v>160</v>
      </c>
      <c r="AH80" s="90">
        <f t="shared" si="10"/>
        <v>175</v>
      </c>
      <c r="AI80" s="90">
        <f t="shared" si="11"/>
        <v>0</v>
      </c>
      <c r="AJ80" s="90"/>
      <c r="AK80" s="90"/>
    </row>
    <row r="81" spans="1:37" ht="15.75" customHeight="1">
      <c r="A81" s="12">
        <v>8</v>
      </c>
      <c r="B81" s="19" t="s">
        <v>270</v>
      </c>
      <c r="C81" s="65">
        <v>0</v>
      </c>
      <c r="D81" s="19" t="s">
        <v>26</v>
      </c>
      <c r="E81" s="19">
        <v>14</v>
      </c>
      <c r="F81" s="42">
        <f>IF(E81="","",VLOOKUP(E81,Tabel!$A$1:$B$106,2,FALSE))</f>
        <v>134</v>
      </c>
      <c r="G81" s="28">
        <v>13</v>
      </c>
      <c r="H81" s="42">
        <f>IF(G81="","",VLOOKUP(G81,Tabel!$A$1:$B$106,2,FALSE))</f>
        <v>138</v>
      </c>
      <c r="I81" s="28">
        <v>13</v>
      </c>
      <c r="J81" s="42">
        <f>IF(I81="","",VLOOKUP(I81,Tabel!$A$1:$B$106,2,FALSE))</f>
        <v>138</v>
      </c>
      <c r="K81" s="11">
        <v>10</v>
      </c>
      <c r="L81" s="42">
        <f>IF(K81="","",VLOOKUP(K81,Tabel!$A$1:$B$106,2,FALSE))</f>
        <v>150</v>
      </c>
      <c r="M81" s="11">
        <v>11</v>
      </c>
      <c r="N81" s="42">
        <f>IF(M81="","",VLOOKUP(M81,Tabel!$A$1:$B$106,2,FALSE))</f>
        <v>146</v>
      </c>
      <c r="O81" s="11"/>
      <c r="P81" s="42"/>
      <c r="Q81" s="11">
        <v>9</v>
      </c>
      <c r="R81" s="42">
        <f>IF(Q81="","",VLOOKUP(Q81,Tabel!$A$1:$B$106,2,FALSE))</f>
        <v>155</v>
      </c>
      <c r="S81" s="12">
        <v>11</v>
      </c>
      <c r="T81" s="42">
        <f>IF(S81="","",VLOOKUP(S81,Tabel!$A$1:$B$106,2,FALSE))</f>
        <v>146</v>
      </c>
      <c r="U81" s="12">
        <v>12</v>
      </c>
      <c r="V81" s="42">
        <f>IF(U81="","",VLOOKUP(U81,Tabel!$A$1:$B$106,2,FALSE))</f>
        <v>142</v>
      </c>
      <c r="W81" s="86">
        <f t="shared" si="24"/>
        <v>1149</v>
      </c>
      <c r="X81" s="86">
        <f t="shared" si="25"/>
        <v>15</v>
      </c>
      <c r="Y81" s="96">
        <f>SUMPRODUCT(LARGE(AA81:AI81,{1,2,3,4,5,6}))+X81</f>
        <v>892</v>
      </c>
      <c r="Z81" s="115">
        <f t="shared" si="26"/>
        <v>8</v>
      </c>
      <c r="AA81" s="90">
        <f t="shared" si="3"/>
        <v>134</v>
      </c>
      <c r="AB81" s="90">
        <f t="shared" si="4"/>
        <v>138</v>
      </c>
      <c r="AC81" s="89">
        <f t="shared" si="5"/>
        <v>138</v>
      </c>
      <c r="AD81" s="89">
        <f t="shared" si="6"/>
        <v>150</v>
      </c>
      <c r="AE81" s="90">
        <f t="shared" si="7"/>
        <v>146</v>
      </c>
      <c r="AF81" s="90">
        <f t="shared" si="8"/>
        <v>0</v>
      </c>
      <c r="AG81" s="90">
        <f t="shared" si="9"/>
        <v>155</v>
      </c>
      <c r="AH81" s="90">
        <f t="shared" si="10"/>
        <v>146</v>
      </c>
      <c r="AI81" s="90">
        <f t="shared" si="11"/>
        <v>142</v>
      </c>
      <c r="AJ81" s="90"/>
      <c r="AK81" s="90"/>
    </row>
    <row r="82" spans="1:37" ht="15.75" customHeight="1">
      <c r="A82" s="12">
        <v>9</v>
      </c>
      <c r="B82" s="19" t="s">
        <v>273</v>
      </c>
      <c r="C82" s="65">
        <v>0</v>
      </c>
      <c r="D82" s="19" t="s">
        <v>29</v>
      </c>
      <c r="E82" s="19">
        <v>16</v>
      </c>
      <c r="F82" s="42">
        <f>IF(E82="","",VLOOKUP(E82,Tabel!$A$1:$B$106,2,FALSE))</f>
        <v>126</v>
      </c>
      <c r="G82" s="28">
        <v>17</v>
      </c>
      <c r="H82" s="42">
        <f>IF(G82="","",VLOOKUP(G82,Tabel!$A$1:$B$106,2,FALSE))</f>
        <v>122</v>
      </c>
      <c r="I82" s="28">
        <v>16</v>
      </c>
      <c r="J82" s="42">
        <f>IF(I82="","",VLOOKUP(I82,Tabel!$A$1:$B$106,2,FALSE))</f>
        <v>126</v>
      </c>
      <c r="K82" s="11">
        <v>12</v>
      </c>
      <c r="L82" s="42">
        <f>IF(K82="","",VLOOKUP(K82,Tabel!$A$1:$B$106,2,FALSE))</f>
        <v>142</v>
      </c>
      <c r="M82" s="11">
        <v>20</v>
      </c>
      <c r="N82" s="42">
        <f>IF(M82="","",VLOOKUP(M82,Tabel!$A$1:$B$106,2,FALSE))</f>
        <v>110</v>
      </c>
      <c r="O82" s="11"/>
      <c r="P82" s="42"/>
      <c r="Q82" s="11">
        <v>13</v>
      </c>
      <c r="R82" s="42">
        <f>IF(Q82="","",VLOOKUP(Q82,Tabel!$A$1:$B$106,2,FALSE))</f>
        <v>138</v>
      </c>
      <c r="S82" s="12">
        <v>18</v>
      </c>
      <c r="T82" s="42">
        <f>IF(S82="","",VLOOKUP(S82,Tabel!$A$1:$B$106,2,FALSE))</f>
        <v>118</v>
      </c>
      <c r="U82" s="12">
        <v>19</v>
      </c>
      <c r="V82" s="42">
        <f>IF(U82="","",VLOOKUP(U82,Tabel!$A$1:$B$106,2,FALSE))</f>
        <v>114</v>
      </c>
      <c r="W82" s="86">
        <f t="shared" si="24"/>
        <v>996</v>
      </c>
      <c r="X82" s="86">
        <f t="shared" si="25"/>
        <v>15</v>
      </c>
      <c r="Y82" s="96">
        <f>SUMPRODUCT(LARGE(AA82:AI82,{1,2,3,4,5,6}))+X82</f>
        <v>787</v>
      </c>
      <c r="Z82" s="115">
        <f t="shared" si="26"/>
        <v>8</v>
      </c>
      <c r="AA82" s="90">
        <f t="shared" si="3"/>
        <v>126</v>
      </c>
      <c r="AB82" s="90">
        <f t="shared" si="4"/>
        <v>122</v>
      </c>
      <c r="AC82" s="89">
        <f t="shared" si="5"/>
        <v>126</v>
      </c>
      <c r="AD82" s="89">
        <f t="shared" si="6"/>
        <v>142</v>
      </c>
      <c r="AE82" s="90">
        <f t="shared" si="7"/>
        <v>110</v>
      </c>
      <c r="AF82" s="90">
        <f t="shared" si="8"/>
        <v>0</v>
      </c>
      <c r="AG82" s="90">
        <f t="shared" si="9"/>
        <v>138</v>
      </c>
      <c r="AH82" s="90">
        <f t="shared" si="10"/>
        <v>118</v>
      </c>
      <c r="AI82" s="90">
        <f t="shared" si="11"/>
        <v>114</v>
      </c>
      <c r="AJ82" s="90"/>
      <c r="AK82" s="90"/>
    </row>
    <row r="83" spans="1:37" ht="15.75" customHeight="1">
      <c r="A83" s="12">
        <v>10</v>
      </c>
      <c r="B83" s="19" t="s">
        <v>274</v>
      </c>
      <c r="C83" s="65">
        <v>0</v>
      </c>
      <c r="D83" s="19" t="s">
        <v>29</v>
      </c>
      <c r="E83" s="19">
        <v>17</v>
      </c>
      <c r="F83" s="42">
        <f>IF(E83="","",VLOOKUP(E83,Tabel!$A$1:$B$106,2,FALSE))</f>
        <v>122</v>
      </c>
      <c r="G83" s="28">
        <v>19</v>
      </c>
      <c r="H83" s="42">
        <f>IF(G83="","",VLOOKUP(G83,Tabel!$A$1:$B$106,2,FALSE))</f>
        <v>114</v>
      </c>
      <c r="I83" s="28">
        <v>17</v>
      </c>
      <c r="J83" s="42">
        <f>IF(I83="","",VLOOKUP(I83,Tabel!$A$1:$B$106,2,FALSE))</f>
        <v>122</v>
      </c>
      <c r="K83" s="11">
        <v>13</v>
      </c>
      <c r="L83" s="42">
        <f>IF(K83="","",VLOOKUP(K83,Tabel!$A$1:$B$106,2,FALSE))</f>
        <v>138</v>
      </c>
      <c r="M83" s="11"/>
      <c r="N83" s="42">
        <f>IF(M83="","",VLOOKUP(M83,Tabel!$A$1:$B$106,2,FALSE))</f>
      </c>
      <c r="O83" s="11">
        <v>10</v>
      </c>
      <c r="P83" s="42">
        <f>IF(O83="","",VLOOKUP(O83,Tabel!$A$1:$B$106,2,FALSE))</f>
        <v>150</v>
      </c>
      <c r="Q83" s="11"/>
      <c r="R83" s="42"/>
      <c r="S83" s="12">
        <v>22</v>
      </c>
      <c r="T83" s="42">
        <f>IF(S83="","",VLOOKUP(S83,Tabel!$A$1:$B$106,2,FALSE))</f>
        <v>104</v>
      </c>
      <c r="U83" s="12">
        <v>18</v>
      </c>
      <c r="V83" s="42">
        <f>IF(U83="","",VLOOKUP(U83,Tabel!$A$1:$B$106,2,FALSE))</f>
        <v>118</v>
      </c>
      <c r="W83" s="86">
        <f t="shared" si="24"/>
        <v>868</v>
      </c>
      <c r="X83" s="86">
        <f t="shared" si="25"/>
        <v>5</v>
      </c>
      <c r="Y83" s="96">
        <f>SUMPRODUCT(LARGE(AA83:AI83,{1,2,3,4,5,6}))+X83</f>
        <v>769</v>
      </c>
      <c r="Z83" s="115">
        <f t="shared" si="26"/>
        <v>7</v>
      </c>
      <c r="AA83" s="90">
        <f t="shared" si="3"/>
        <v>122</v>
      </c>
      <c r="AB83" s="90">
        <f t="shared" si="4"/>
        <v>114</v>
      </c>
      <c r="AC83" s="89">
        <f t="shared" si="5"/>
        <v>122</v>
      </c>
      <c r="AD83" s="89">
        <f t="shared" si="6"/>
        <v>138</v>
      </c>
      <c r="AE83" s="90">
        <f t="shared" si="7"/>
      </c>
      <c r="AF83" s="90">
        <f t="shared" si="8"/>
        <v>150</v>
      </c>
      <c r="AG83" s="90">
        <f t="shared" si="9"/>
        <v>0</v>
      </c>
      <c r="AH83" s="90">
        <f t="shared" si="10"/>
        <v>104</v>
      </c>
      <c r="AI83" s="90">
        <f t="shared" si="11"/>
        <v>118</v>
      </c>
      <c r="AJ83" s="90"/>
      <c r="AK83" s="90"/>
    </row>
    <row r="84" spans="1:37" ht="15.75" customHeight="1">
      <c r="A84" s="12"/>
      <c r="B84" s="19"/>
      <c r="C84" s="65"/>
      <c r="D84" s="19"/>
      <c r="E84" s="19"/>
      <c r="F84" s="42"/>
      <c r="G84" s="28"/>
      <c r="H84" s="42"/>
      <c r="I84" s="28"/>
      <c r="J84" s="42"/>
      <c r="K84" s="11"/>
      <c r="L84" s="42"/>
      <c r="M84" s="11"/>
      <c r="N84" s="42"/>
      <c r="O84" s="11"/>
      <c r="P84" s="42"/>
      <c r="Q84" s="11"/>
      <c r="R84" s="42"/>
      <c r="S84" s="12"/>
      <c r="T84" s="42"/>
      <c r="U84" s="12"/>
      <c r="V84" s="42"/>
      <c r="W84" s="86"/>
      <c r="X84" s="86"/>
      <c r="Y84" s="96"/>
      <c r="Z84" s="115"/>
      <c r="AC84" s="89"/>
      <c r="AD84" s="89"/>
      <c r="AJ84" s="90"/>
      <c r="AK84" s="90"/>
    </row>
    <row r="85" spans="1:37" ht="15.75" customHeight="1">
      <c r="A85" s="12"/>
      <c r="B85" s="19" t="s">
        <v>275</v>
      </c>
      <c r="C85" s="65">
        <v>0</v>
      </c>
      <c r="D85" s="19" t="s">
        <v>28</v>
      </c>
      <c r="E85" s="19"/>
      <c r="F85" s="42">
        <f>IF(E85="","",VLOOKUP(E85,Tabel!$A$1:$B$106,2,FALSE))</f>
      </c>
      <c r="G85" s="28">
        <v>12</v>
      </c>
      <c r="H85" s="42">
        <f>IF(G85="","",VLOOKUP(G85,Tabel!$A$1:$B$106,2,FALSE))</f>
        <v>142</v>
      </c>
      <c r="I85" s="28">
        <v>7</v>
      </c>
      <c r="J85" s="42">
        <f>IF(I85="","",VLOOKUP(I85,Tabel!$A$1:$B$106,2,FALSE))</f>
        <v>165</v>
      </c>
      <c r="K85" s="11">
        <v>8</v>
      </c>
      <c r="L85" s="42">
        <f>IF(K85="","",VLOOKUP(K85,Tabel!$A$1:$B$106,2,FALSE))</f>
        <v>160</v>
      </c>
      <c r="M85" s="11"/>
      <c r="N85" s="42">
        <f>IF(M85="","",VLOOKUP(M85,Tabel!$A$1:$B$106,2,FALSE))</f>
      </c>
      <c r="O85" s="11"/>
      <c r="P85" s="42"/>
      <c r="Q85" s="11"/>
      <c r="R85" s="42"/>
      <c r="S85" s="12">
        <v>6</v>
      </c>
      <c r="T85" s="42">
        <f>IF(S85="","",VLOOKUP(S85,Tabel!$A$1:$B$106,2,FALSE))</f>
        <v>170</v>
      </c>
      <c r="U85" s="12">
        <v>7</v>
      </c>
      <c r="V85" s="42">
        <f>IF(U85="","",VLOOKUP(U85,Tabel!$A$1:$B$106,2,FALSE))</f>
        <v>165</v>
      </c>
      <c r="W85" s="86">
        <f aca="true" t="shared" si="27" ref="W85:W126">SUM(F85,H85,J85,L85,N85,P85,R85,T85,V85)</f>
        <v>802</v>
      </c>
      <c r="X85" s="86">
        <f aca="true" t="shared" si="28" ref="X85:X126">IF(COUNT(F85,H85,J85,L85,N85,P85,R85,T85,V85)=7,5,IF(COUNT(F85,H85,J85,L85,N85,P85,R85,T85,V85)=8,15,IF(COUNT(F85,H85,J85,L85,N85,P85,R85,T85,V85)=9,30,0)))</f>
        <v>0</v>
      </c>
      <c r="Y85" s="96">
        <f>SUMPRODUCT(LARGE(AA85:AI85,{1,2,3,4,5,6}))+X85</f>
        <v>802</v>
      </c>
      <c r="Z85" s="115">
        <f aca="true" t="shared" si="29" ref="Z85:Z126">COUNTA(E85,G85,I85,K85,M85,O85,Q85,S85,U85)</f>
        <v>5</v>
      </c>
      <c r="AA85" s="90">
        <f t="shared" si="3"/>
      </c>
      <c r="AB85" s="90">
        <f t="shared" si="4"/>
        <v>142</v>
      </c>
      <c r="AC85" s="89">
        <f t="shared" si="5"/>
        <v>165</v>
      </c>
      <c r="AD85" s="89">
        <f t="shared" si="6"/>
        <v>160</v>
      </c>
      <c r="AE85" s="90">
        <f t="shared" si="7"/>
      </c>
      <c r="AF85" s="90">
        <f t="shared" si="8"/>
        <v>0</v>
      </c>
      <c r="AG85" s="90">
        <f t="shared" si="9"/>
        <v>0</v>
      </c>
      <c r="AH85" s="90">
        <f t="shared" si="10"/>
        <v>170</v>
      </c>
      <c r="AI85" s="90">
        <f t="shared" si="11"/>
        <v>165</v>
      </c>
      <c r="AJ85" s="90"/>
      <c r="AK85" s="90"/>
    </row>
    <row r="86" spans="1:37" ht="15.75" customHeight="1">
      <c r="A86" s="12"/>
      <c r="B86" s="19" t="s">
        <v>272</v>
      </c>
      <c r="C86" s="65">
        <v>0</v>
      </c>
      <c r="D86" s="19" t="s">
        <v>23</v>
      </c>
      <c r="E86" s="19">
        <v>3</v>
      </c>
      <c r="F86" s="42">
        <f>IF(E86="","",VLOOKUP(E86,Tabel!$A$1:$B$106,2,FALSE))</f>
        <v>185</v>
      </c>
      <c r="G86" s="28">
        <v>1</v>
      </c>
      <c r="H86" s="42">
        <f>IF(G86="","",VLOOKUP(G86,Tabel!$A$1:$B$106,2,FALSE))</f>
        <v>200</v>
      </c>
      <c r="I86" s="28"/>
      <c r="J86" s="42">
        <f>IF(I86="","",VLOOKUP(I86,Tabel!$A$1:$B$106,2,FALSE))</f>
      </c>
      <c r="K86" s="11">
        <v>1</v>
      </c>
      <c r="L86" s="42">
        <f>IF(K86="","",VLOOKUP(K86,Tabel!$A$1:$B$106,2,FALSE))</f>
        <v>200</v>
      </c>
      <c r="M86" s="11"/>
      <c r="N86" s="42">
        <f>IF(M86="","",VLOOKUP(M86,Tabel!$A$1:$B$106,2,FALSE))</f>
      </c>
      <c r="O86" s="11"/>
      <c r="P86" s="42"/>
      <c r="Q86" s="11"/>
      <c r="R86" s="42"/>
      <c r="S86" s="12"/>
      <c r="T86" s="42"/>
      <c r="U86" s="12">
        <v>3</v>
      </c>
      <c r="V86" s="42">
        <f>IF(U86="","",VLOOKUP(U86,Tabel!$A$1:$B$106,2,FALSE))</f>
        <v>185</v>
      </c>
      <c r="W86" s="86">
        <f t="shared" si="27"/>
        <v>770</v>
      </c>
      <c r="X86" s="86">
        <f t="shared" si="28"/>
        <v>0</v>
      </c>
      <c r="Y86" s="96">
        <f>SUMPRODUCT(LARGE(AA86:AI86,{1,2,3,4,5,6}))+X86</f>
        <v>770</v>
      </c>
      <c r="Z86" s="115">
        <f t="shared" si="29"/>
        <v>4</v>
      </c>
      <c r="AA86" s="90">
        <f t="shared" si="3"/>
        <v>185</v>
      </c>
      <c r="AB86" s="90">
        <f t="shared" si="4"/>
        <v>200</v>
      </c>
      <c r="AC86" s="89">
        <f t="shared" si="5"/>
      </c>
      <c r="AD86" s="89">
        <f t="shared" si="6"/>
        <v>200</v>
      </c>
      <c r="AE86" s="90">
        <f t="shared" si="7"/>
      </c>
      <c r="AF86" s="90">
        <f t="shared" si="8"/>
        <v>0</v>
      </c>
      <c r="AG86" s="90">
        <f t="shared" si="9"/>
        <v>0</v>
      </c>
      <c r="AH86" s="90">
        <f t="shared" si="10"/>
        <v>0</v>
      </c>
      <c r="AI86" s="90">
        <f t="shared" si="11"/>
        <v>185</v>
      </c>
      <c r="AJ86" s="90"/>
      <c r="AK86" s="90"/>
    </row>
    <row r="87" spans="1:37" ht="15.75" customHeight="1">
      <c r="A87" s="12"/>
      <c r="B87" s="19" t="s">
        <v>276</v>
      </c>
      <c r="C87" s="65">
        <v>0</v>
      </c>
      <c r="D87" s="19" t="s">
        <v>32</v>
      </c>
      <c r="E87" s="19"/>
      <c r="F87" s="42">
        <f>IF(E87="","",VLOOKUP(E87,Tabel!$A$1:$B$106,2,FALSE))</f>
      </c>
      <c r="G87" s="28">
        <v>15</v>
      </c>
      <c r="H87" s="42">
        <f>IF(G87="","",VLOOKUP(G87,Tabel!$A$1:$B$106,2,FALSE))</f>
        <v>130</v>
      </c>
      <c r="I87" s="28">
        <v>11</v>
      </c>
      <c r="J87" s="42">
        <f>IF(I87="","",VLOOKUP(I87,Tabel!$A$1:$B$106,2,FALSE))</f>
        <v>146</v>
      </c>
      <c r="K87" s="11"/>
      <c r="L87" s="42">
        <f>IF(K87="","",VLOOKUP(K87,Tabel!$A$1:$B$106,2,FALSE))</f>
      </c>
      <c r="M87" s="11">
        <v>6</v>
      </c>
      <c r="N87" s="42">
        <f>IF(M87="","",VLOOKUP(M87,Tabel!$A$1:$B$106,2,FALSE))</f>
        <v>170</v>
      </c>
      <c r="O87" s="11"/>
      <c r="P87" s="42"/>
      <c r="Q87" s="11"/>
      <c r="R87" s="42"/>
      <c r="S87" s="12">
        <v>9</v>
      </c>
      <c r="T87" s="42">
        <f>IF(S87="","",VLOOKUP(S87,Tabel!$A$1:$B$106,2,FALSE))</f>
        <v>155</v>
      </c>
      <c r="U87" s="12">
        <v>11</v>
      </c>
      <c r="V87" s="42">
        <f>IF(U87="","",VLOOKUP(U87,Tabel!$A$1:$B$106,2,FALSE))</f>
        <v>146</v>
      </c>
      <c r="W87" s="86">
        <f t="shared" si="27"/>
        <v>747</v>
      </c>
      <c r="X87" s="86">
        <f t="shared" si="28"/>
        <v>0</v>
      </c>
      <c r="Y87" s="96">
        <f>SUMPRODUCT(LARGE(AA87:AI87,{1,2,3,4,5,6}))+X87</f>
        <v>747</v>
      </c>
      <c r="Z87" s="115">
        <f t="shared" si="29"/>
        <v>5</v>
      </c>
      <c r="AA87" s="90">
        <f t="shared" si="3"/>
      </c>
      <c r="AB87" s="90">
        <f t="shared" si="4"/>
        <v>130</v>
      </c>
      <c r="AC87" s="89">
        <f t="shared" si="5"/>
        <v>146</v>
      </c>
      <c r="AD87" s="89">
        <f t="shared" si="6"/>
      </c>
      <c r="AE87" s="90">
        <f t="shared" si="7"/>
        <v>170</v>
      </c>
      <c r="AF87" s="90">
        <f t="shared" si="8"/>
        <v>0</v>
      </c>
      <c r="AG87" s="90">
        <f t="shared" si="9"/>
        <v>0</v>
      </c>
      <c r="AH87" s="90">
        <f t="shared" si="10"/>
        <v>155</v>
      </c>
      <c r="AI87" s="90">
        <f t="shared" si="11"/>
        <v>146</v>
      </c>
      <c r="AJ87" s="90"/>
      <c r="AK87" s="90"/>
    </row>
    <row r="88" spans="1:37" ht="15.75" customHeight="1">
      <c r="A88" s="12"/>
      <c r="B88" s="19" t="s">
        <v>268</v>
      </c>
      <c r="C88" s="65">
        <v>0</v>
      </c>
      <c r="D88" s="19" t="s">
        <v>29</v>
      </c>
      <c r="E88" s="19">
        <v>9</v>
      </c>
      <c r="F88" s="42">
        <f>IF(E88="","",VLOOKUP(E88,Tabel!$A$1:$B$106,2,FALSE))</f>
        <v>155</v>
      </c>
      <c r="G88" s="28">
        <v>9</v>
      </c>
      <c r="H88" s="42">
        <f>IF(G88="","",VLOOKUP(G88,Tabel!$A$1:$B$106,2,FALSE))</f>
        <v>155</v>
      </c>
      <c r="I88" s="28">
        <v>12</v>
      </c>
      <c r="J88" s="42">
        <f>IF(I88="","",VLOOKUP(I88,Tabel!$A$1:$B$106,2,FALSE))</f>
        <v>142</v>
      </c>
      <c r="K88" s="11"/>
      <c r="L88" s="42">
        <f>IF(K88="","",VLOOKUP(K88,Tabel!$A$1:$B$106,2,FALSE))</f>
      </c>
      <c r="M88" s="11"/>
      <c r="N88" s="42">
        <f>IF(M88="","",VLOOKUP(M88,Tabel!$A$1:$B$106,2,FALSE))</f>
      </c>
      <c r="O88" s="11"/>
      <c r="P88" s="42"/>
      <c r="Q88" s="11">
        <v>10</v>
      </c>
      <c r="R88" s="42">
        <f>IF(Q88="","",VLOOKUP(Q88,Tabel!$A$1:$B$106,2,FALSE))</f>
        <v>150</v>
      </c>
      <c r="S88" s="12">
        <v>14</v>
      </c>
      <c r="T88" s="42">
        <f>IF(S88="","",VLOOKUP(S88,Tabel!$A$1:$B$106,2,FALSE))</f>
        <v>134</v>
      </c>
      <c r="U88" s="12"/>
      <c r="V88" s="42"/>
      <c r="W88" s="86">
        <f t="shared" si="27"/>
        <v>736</v>
      </c>
      <c r="X88" s="86">
        <f t="shared" si="28"/>
        <v>0</v>
      </c>
      <c r="Y88" s="96">
        <f>SUMPRODUCT(LARGE(AA88:AI88,{1,2,3,4,5,6}))+X88</f>
        <v>736</v>
      </c>
      <c r="Z88" s="115">
        <f t="shared" si="29"/>
        <v>5</v>
      </c>
      <c r="AA88" s="90">
        <f aca="true" t="shared" si="30" ref="AA88:AA114">F88</f>
        <v>155</v>
      </c>
      <c r="AB88" s="90">
        <f aca="true" t="shared" si="31" ref="AB88:AB114">H88</f>
        <v>155</v>
      </c>
      <c r="AC88" s="89">
        <f aca="true" t="shared" si="32" ref="AC88:AC114">J88</f>
        <v>142</v>
      </c>
      <c r="AD88" s="89">
        <f aca="true" t="shared" si="33" ref="AD88:AD114">L88</f>
      </c>
      <c r="AE88" s="90">
        <f aca="true" t="shared" si="34" ref="AE88:AE114">N88</f>
      </c>
      <c r="AF88" s="90">
        <f aca="true" t="shared" si="35" ref="AF88:AF114">P88</f>
        <v>0</v>
      </c>
      <c r="AG88" s="90">
        <f aca="true" t="shared" si="36" ref="AG88:AG114">R88</f>
        <v>150</v>
      </c>
      <c r="AH88" s="90">
        <f aca="true" t="shared" si="37" ref="AH88:AH114">T88</f>
        <v>134</v>
      </c>
      <c r="AI88" s="90">
        <f aca="true" t="shared" si="38" ref="AI88:AI114">V88</f>
        <v>0</v>
      </c>
      <c r="AJ88" s="90"/>
      <c r="AK88" s="90"/>
    </row>
    <row r="89" spans="1:37" ht="15.75" customHeight="1">
      <c r="A89" s="12"/>
      <c r="B89" s="19" t="s">
        <v>278</v>
      </c>
      <c r="C89" s="65">
        <v>0</v>
      </c>
      <c r="D89" s="19" t="s">
        <v>32</v>
      </c>
      <c r="E89" s="19"/>
      <c r="F89" s="42">
        <f>IF(E89="","",VLOOKUP(E89,Tabel!$A$1:$B$106,2,FALSE))</f>
      </c>
      <c r="G89" s="28">
        <v>16</v>
      </c>
      <c r="H89" s="42">
        <f>IF(G89="","",VLOOKUP(G89,Tabel!$A$1:$B$106,2,FALSE))</f>
        <v>126</v>
      </c>
      <c r="I89" s="28">
        <v>14</v>
      </c>
      <c r="J89" s="42">
        <f>IF(I89="","",VLOOKUP(I89,Tabel!$A$1:$B$106,2,FALSE))</f>
        <v>134</v>
      </c>
      <c r="K89" s="11"/>
      <c r="L89" s="42">
        <f>IF(K89="","",VLOOKUP(K89,Tabel!$A$1:$B$106,2,FALSE))</f>
      </c>
      <c r="M89" s="11">
        <v>12</v>
      </c>
      <c r="N89" s="42">
        <f>IF(M89="","",VLOOKUP(M89,Tabel!$A$1:$B$106,2,FALSE))</f>
        <v>142</v>
      </c>
      <c r="O89" s="11"/>
      <c r="P89" s="42"/>
      <c r="Q89" s="11"/>
      <c r="R89" s="42"/>
      <c r="S89" s="12">
        <v>19</v>
      </c>
      <c r="T89" s="42">
        <f>IF(S89="","",VLOOKUP(S89,Tabel!$A$1:$B$106,2,FALSE))</f>
        <v>114</v>
      </c>
      <c r="U89" s="12">
        <v>14</v>
      </c>
      <c r="V89" s="42">
        <f>IF(U89="","",VLOOKUP(U89,Tabel!$A$1:$B$106,2,FALSE))</f>
        <v>134</v>
      </c>
      <c r="W89" s="86">
        <f t="shared" si="27"/>
        <v>650</v>
      </c>
      <c r="X89" s="86">
        <f t="shared" si="28"/>
        <v>0</v>
      </c>
      <c r="Y89" s="96">
        <f>SUMPRODUCT(LARGE(AA89:AI89,{1,2,3,4,5,6}))+X89</f>
        <v>650</v>
      </c>
      <c r="Z89" s="115">
        <f t="shared" si="29"/>
        <v>5</v>
      </c>
      <c r="AA89" s="90">
        <f t="shared" si="30"/>
      </c>
      <c r="AB89" s="90">
        <f t="shared" si="31"/>
        <v>126</v>
      </c>
      <c r="AC89" s="89">
        <f t="shared" si="32"/>
        <v>134</v>
      </c>
      <c r="AD89" s="89">
        <f t="shared" si="33"/>
      </c>
      <c r="AE89" s="90">
        <f t="shared" si="34"/>
        <v>142</v>
      </c>
      <c r="AF89" s="90">
        <f t="shared" si="35"/>
        <v>0</v>
      </c>
      <c r="AG89" s="90">
        <f t="shared" si="36"/>
        <v>0</v>
      </c>
      <c r="AH89" s="90">
        <f t="shared" si="37"/>
        <v>114</v>
      </c>
      <c r="AI89" s="90">
        <f t="shared" si="38"/>
        <v>134</v>
      </c>
      <c r="AJ89" s="90"/>
      <c r="AK89" s="90"/>
    </row>
    <row r="90" spans="1:37" ht="15.75" customHeight="1">
      <c r="A90" s="12"/>
      <c r="B90" s="19" t="s">
        <v>285</v>
      </c>
      <c r="C90" s="65">
        <v>0</v>
      </c>
      <c r="D90" s="19" t="s">
        <v>24</v>
      </c>
      <c r="E90" s="19"/>
      <c r="F90" s="42">
        <f>IF(E90="","",VLOOKUP(E90,Tabel!$A$1:$B$106,2,FALSE))</f>
      </c>
      <c r="G90" s="28">
        <v>21</v>
      </c>
      <c r="H90" s="42">
        <f>IF(G90="","",VLOOKUP(G90,Tabel!$A$1:$B$106,2,FALSE))</f>
        <v>107</v>
      </c>
      <c r="I90" s="28"/>
      <c r="J90" s="42">
        <f>IF(I90="","",VLOOKUP(I90,Tabel!$A$1:$B$106,2,FALSE))</f>
      </c>
      <c r="K90" s="11">
        <v>14</v>
      </c>
      <c r="L90" s="42">
        <f>IF(K90="","",VLOOKUP(K90,Tabel!$A$1:$B$106,2,FALSE))</f>
        <v>134</v>
      </c>
      <c r="M90" s="11">
        <v>15</v>
      </c>
      <c r="N90" s="42">
        <f>IF(M90="","",VLOOKUP(M90,Tabel!$A$1:$B$106,2,FALSE))</f>
        <v>130</v>
      </c>
      <c r="O90" s="11"/>
      <c r="P90" s="42"/>
      <c r="Q90" s="11"/>
      <c r="R90" s="42"/>
      <c r="S90" s="12">
        <v>17</v>
      </c>
      <c r="T90" s="42">
        <f>IF(S90="","",VLOOKUP(S90,Tabel!$A$1:$B$106,2,FALSE))</f>
        <v>122</v>
      </c>
      <c r="U90" s="12">
        <v>21</v>
      </c>
      <c r="V90" s="42">
        <f>IF(U90="","",VLOOKUP(U90,Tabel!$A$1:$B$106,2,FALSE))</f>
        <v>107</v>
      </c>
      <c r="W90" s="86">
        <f t="shared" si="27"/>
        <v>600</v>
      </c>
      <c r="X90" s="86">
        <f t="shared" si="28"/>
        <v>0</v>
      </c>
      <c r="Y90" s="96">
        <f>SUMPRODUCT(LARGE(AA90:AI90,{1,2,3,4,5,6}))+X90</f>
        <v>600</v>
      </c>
      <c r="Z90" s="115">
        <f t="shared" si="29"/>
        <v>5</v>
      </c>
      <c r="AA90" s="90">
        <f t="shared" si="30"/>
      </c>
      <c r="AB90" s="90">
        <f t="shared" si="31"/>
        <v>107</v>
      </c>
      <c r="AC90" s="89">
        <f t="shared" si="32"/>
      </c>
      <c r="AD90" s="89">
        <f t="shared" si="33"/>
        <v>134</v>
      </c>
      <c r="AE90" s="90">
        <f t="shared" si="34"/>
        <v>130</v>
      </c>
      <c r="AF90" s="90">
        <f t="shared" si="35"/>
        <v>0</v>
      </c>
      <c r="AG90" s="90">
        <f t="shared" si="36"/>
        <v>0</v>
      </c>
      <c r="AH90" s="90">
        <f t="shared" si="37"/>
        <v>122</v>
      </c>
      <c r="AI90" s="90">
        <f t="shared" si="38"/>
        <v>107</v>
      </c>
      <c r="AJ90" s="90"/>
      <c r="AK90" s="90"/>
    </row>
    <row r="91" spans="1:37" ht="15.75" customHeight="1">
      <c r="A91" s="12"/>
      <c r="B91" s="19" t="s">
        <v>269</v>
      </c>
      <c r="C91" s="65">
        <v>0</v>
      </c>
      <c r="D91" s="19" t="s">
        <v>28</v>
      </c>
      <c r="E91" s="19">
        <v>11</v>
      </c>
      <c r="F91" s="42">
        <f>IF(E91="","",VLOOKUP(E91,Tabel!$A$1:$B$106,2,FALSE))</f>
        <v>146</v>
      </c>
      <c r="G91" s="28">
        <v>11</v>
      </c>
      <c r="H91" s="42">
        <f>IF(G91="","",VLOOKUP(G91,Tabel!$A$1:$B$106,2,FALSE))</f>
        <v>146</v>
      </c>
      <c r="I91" s="28">
        <v>10</v>
      </c>
      <c r="J91" s="42">
        <f>IF(I91="","",VLOOKUP(I91,Tabel!$A$1:$B$106,2,FALSE))</f>
        <v>150</v>
      </c>
      <c r="K91" s="11"/>
      <c r="L91" s="42">
        <f>IF(K91="","",VLOOKUP(K91,Tabel!$A$1:$B$106,2,FALSE))</f>
      </c>
      <c r="M91" s="11"/>
      <c r="N91" s="42">
        <f>IF(M91="","",VLOOKUP(M91,Tabel!$A$1:$B$106,2,FALSE))</f>
      </c>
      <c r="O91" s="11"/>
      <c r="P91" s="42"/>
      <c r="Q91" s="11"/>
      <c r="R91" s="42"/>
      <c r="S91" s="12">
        <v>12</v>
      </c>
      <c r="T91" s="42">
        <f>IF(S91="","",VLOOKUP(S91,Tabel!$A$1:$B$106,2,FALSE))</f>
        <v>142</v>
      </c>
      <c r="U91" s="12"/>
      <c r="V91" s="42"/>
      <c r="W91" s="86">
        <f t="shared" si="27"/>
        <v>584</v>
      </c>
      <c r="X91" s="86">
        <f t="shared" si="28"/>
        <v>0</v>
      </c>
      <c r="Y91" s="96">
        <f>SUMPRODUCT(LARGE(AA91:AI91,{1,2,3,4,5,6}))+X91</f>
        <v>584</v>
      </c>
      <c r="Z91" s="115">
        <f t="shared" si="29"/>
        <v>4</v>
      </c>
      <c r="AA91" s="90">
        <f t="shared" si="30"/>
        <v>146</v>
      </c>
      <c r="AB91" s="90">
        <f t="shared" si="31"/>
        <v>146</v>
      </c>
      <c r="AC91" s="89">
        <f t="shared" si="32"/>
        <v>150</v>
      </c>
      <c r="AD91" s="89">
        <f t="shared" si="33"/>
      </c>
      <c r="AE91" s="90">
        <f t="shared" si="34"/>
      </c>
      <c r="AF91" s="90">
        <f t="shared" si="35"/>
        <v>0</v>
      </c>
      <c r="AG91" s="90">
        <f t="shared" si="36"/>
        <v>0</v>
      </c>
      <c r="AH91" s="90">
        <f t="shared" si="37"/>
        <v>142</v>
      </c>
      <c r="AI91" s="90">
        <f t="shared" si="38"/>
        <v>0</v>
      </c>
      <c r="AJ91" s="90"/>
      <c r="AK91" s="90"/>
    </row>
    <row r="92" spans="1:37" ht="15.75" customHeight="1">
      <c r="A92" s="12"/>
      <c r="B92" s="19" t="s">
        <v>271</v>
      </c>
      <c r="C92" s="65">
        <v>0</v>
      </c>
      <c r="D92" s="19" t="s">
        <v>29</v>
      </c>
      <c r="E92" s="19">
        <v>12</v>
      </c>
      <c r="F92" s="42">
        <f>IF(E92="","",VLOOKUP(E92,Tabel!$A$1:$B$106,2,FALSE))</f>
        <v>142</v>
      </c>
      <c r="G92" s="28">
        <v>14</v>
      </c>
      <c r="H92" s="42">
        <f>IF(G92="","",VLOOKUP(G92,Tabel!$A$1:$B$106,2,FALSE))</f>
        <v>134</v>
      </c>
      <c r="I92" s="28">
        <v>15</v>
      </c>
      <c r="J92" s="42">
        <f>IF(I92="","",VLOOKUP(I92,Tabel!$A$1:$B$106,2,FALSE))</f>
        <v>130</v>
      </c>
      <c r="K92" s="11"/>
      <c r="L92" s="42">
        <f>IF(K92="","",VLOOKUP(K92,Tabel!$A$1:$B$106,2,FALSE))</f>
      </c>
      <c r="M92" s="11"/>
      <c r="N92" s="42">
        <f>IF(M92="","",VLOOKUP(M92,Tabel!$A$1:$B$106,2,FALSE))</f>
      </c>
      <c r="O92" s="11"/>
      <c r="P92" s="42"/>
      <c r="Q92" s="11"/>
      <c r="R92" s="42"/>
      <c r="S92" s="12">
        <v>7</v>
      </c>
      <c r="T92" s="42">
        <f>IF(S92="","",VLOOKUP(S92,Tabel!$A$1:$B$106,2,FALSE))</f>
        <v>165</v>
      </c>
      <c r="U92" s="12"/>
      <c r="V92" s="42"/>
      <c r="W92" s="86">
        <f t="shared" si="27"/>
        <v>571</v>
      </c>
      <c r="X92" s="86">
        <f t="shared" si="28"/>
        <v>0</v>
      </c>
      <c r="Y92" s="96">
        <f>SUMPRODUCT(LARGE(AA92:AI92,{1,2,3,4,5,6}))+X92</f>
        <v>571</v>
      </c>
      <c r="Z92" s="115">
        <f t="shared" si="29"/>
        <v>4</v>
      </c>
      <c r="AA92" s="90">
        <f t="shared" si="30"/>
        <v>142</v>
      </c>
      <c r="AB92" s="90">
        <f t="shared" si="31"/>
        <v>134</v>
      </c>
      <c r="AC92" s="89">
        <f t="shared" si="32"/>
        <v>130</v>
      </c>
      <c r="AD92" s="89">
        <f t="shared" si="33"/>
      </c>
      <c r="AE92" s="90">
        <f t="shared" si="34"/>
      </c>
      <c r="AF92" s="90">
        <f t="shared" si="35"/>
        <v>0</v>
      </c>
      <c r="AG92" s="90">
        <f t="shared" si="36"/>
        <v>0</v>
      </c>
      <c r="AH92" s="90">
        <f t="shared" si="37"/>
        <v>165</v>
      </c>
      <c r="AI92" s="90">
        <f t="shared" si="38"/>
        <v>0</v>
      </c>
      <c r="AJ92" s="90"/>
      <c r="AK92" s="90"/>
    </row>
    <row r="93" spans="1:37" ht="15.75" customHeight="1">
      <c r="A93" s="12"/>
      <c r="B93" s="26" t="s">
        <v>499</v>
      </c>
      <c r="C93" s="66">
        <v>0</v>
      </c>
      <c r="D93" s="19" t="s">
        <v>26</v>
      </c>
      <c r="E93" s="25"/>
      <c r="F93" s="42">
        <f>IF(E93="","",VLOOKUP(E93,Tabel!$A$1:$B$106,2,FALSE))</f>
      </c>
      <c r="G93" s="25"/>
      <c r="H93" s="42">
        <f>IF(G93="","",VLOOKUP(G93,Tabel!$A$1:$B$106,2,FALSE))</f>
      </c>
      <c r="I93" s="11"/>
      <c r="J93" s="42">
        <f>IF(I93="","",VLOOKUP(I93,Tabel!$A$1:$B$106,2,FALSE))</f>
      </c>
      <c r="K93" s="11">
        <v>5</v>
      </c>
      <c r="L93" s="42">
        <f>IF(K93="","",VLOOKUP(K93,Tabel!$A$1:$B$106,2,FALSE))</f>
        <v>175</v>
      </c>
      <c r="M93" s="11">
        <v>3</v>
      </c>
      <c r="N93" s="42">
        <f>IF(M93="","",VLOOKUP(M93,Tabel!$A$1:$B$106,2,FALSE))</f>
        <v>185</v>
      </c>
      <c r="O93" s="11">
        <v>4</v>
      </c>
      <c r="P93" s="42">
        <f>IF(O93="","",VLOOKUP(O93,Tabel!$A$1:$B$106,2,FALSE))</f>
        <v>180</v>
      </c>
      <c r="Q93" s="11"/>
      <c r="R93" s="42"/>
      <c r="S93" s="12"/>
      <c r="T93" s="42"/>
      <c r="U93" s="12"/>
      <c r="V93" s="42"/>
      <c r="W93" s="86">
        <f t="shared" si="27"/>
        <v>540</v>
      </c>
      <c r="X93" s="86">
        <f t="shared" si="28"/>
        <v>0</v>
      </c>
      <c r="Y93" s="96">
        <f>SUMPRODUCT(LARGE(AA93:AI93,{1,2,3,4,5,6}))+X93</f>
        <v>540</v>
      </c>
      <c r="Z93" s="115">
        <f t="shared" si="29"/>
        <v>3</v>
      </c>
      <c r="AA93" s="90">
        <f t="shared" si="30"/>
      </c>
      <c r="AB93" s="90">
        <f t="shared" si="31"/>
      </c>
      <c r="AC93" s="89">
        <f t="shared" si="32"/>
      </c>
      <c r="AD93" s="89">
        <f t="shared" si="33"/>
        <v>175</v>
      </c>
      <c r="AE93" s="90">
        <f t="shared" si="34"/>
        <v>185</v>
      </c>
      <c r="AF93" s="90">
        <f t="shared" si="35"/>
        <v>180</v>
      </c>
      <c r="AG93" s="90">
        <f t="shared" si="36"/>
        <v>0</v>
      </c>
      <c r="AH93" s="90">
        <f t="shared" si="37"/>
        <v>0</v>
      </c>
      <c r="AI93" s="90">
        <f t="shared" si="38"/>
        <v>0</v>
      </c>
      <c r="AJ93" s="90"/>
      <c r="AK93" s="90"/>
    </row>
    <row r="94" spans="1:37" ht="15.75" customHeight="1">
      <c r="A94" s="12"/>
      <c r="B94" s="19" t="s">
        <v>267</v>
      </c>
      <c r="C94" s="65">
        <v>0</v>
      </c>
      <c r="D94" s="19" t="s">
        <v>23</v>
      </c>
      <c r="E94" s="19">
        <v>6</v>
      </c>
      <c r="F94" s="42">
        <f>IF(E94="","",VLOOKUP(E94,Tabel!$A$1:$B$106,2,FALSE))</f>
        <v>170</v>
      </c>
      <c r="G94" s="28">
        <v>8</v>
      </c>
      <c r="H94" s="42">
        <f>IF(G94="","",VLOOKUP(G94,Tabel!$A$1:$B$106,2,FALSE))</f>
        <v>160</v>
      </c>
      <c r="I94" s="28">
        <v>9</v>
      </c>
      <c r="J94" s="42">
        <f>IF(I94="","",VLOOKUP(I94,Tabel!$A$1:$B$106,2,FALSE))</f>
        <v>155</v>
      </c>
      <c r="K94" s="11"/>
      <c r="L94" s="42">
        <f>IF(K94="","",VLOOKUP(K94,Tabel!$A$1:$B$106,2,FALSE))</f>
      </c>
      <c r="M94" s="11"/>
      <c r="N94" s="42">
        <f>IF(M94="","",VLOOKUP(M94,Tabel!$A$1:$B$106,2,FALSE))</f>
      </c>
      <c r="O94" s="11"/>
      <c r="P94" s="42"/>
      <c r="Q94" s="11"/>
      <c r="R94" s="42"/>
      <c r="S94" s="12"/>
      <c r="T94" s="42"/>
      <c r="U94" s="12"/>
      <c r="V94" s="42"/>
      <c r="W94" s="86">
        <f t="shared" si="27"/>
        <v>485</v>
      </c>
      <c r="X94" s="86">
        <f t="shared" si="28"/>
        <v>0</v>
      </c>
      <c r="Y94" s="96">
        <f>SUMPRODUCT(LARGE(AA94:AI94,{1,2,3,4,5,6}))+X94</f>
        <v>485</v>
      </c>
      <c r="Z94" s="115">
        <f t="shared" si="29"/>
        <v>3</v>
      </c>
      <c r="AA94" s="90">
        <f t="shared" si="30"/>
        <v>170</v>
      </c>
      <c r="AB94" s="90">
        <f t="shared" si="31"/>
        <v>160</v>
      </c>
      <c r="AC94" s="89">
        <f t="shared" si="32"/>
        <v>155</v>
      </c>
      <c r="AD94" s="89">
        <f t="shared" si="33"/>
      </c>
      <c r="AE94" s="90">
        <f t="shared" si="34"/>
      </c>
      <c r="AF94" s="90">
        <f t="shared" si="35"/>
        <v>0</v>
      </c>
      <c r="AG94" s="90">
        <f t="shared" si="36"/>
        <v>0</v>
      </c>
      <c r="AH94" s="90">
        <f t="shared" si="37"/>
        <v>0</v>
      </c>
      <c r="AI94" s="90">
        <f t="shared" si="38"/>
        <v>0</v>
      </c>
      <c r="AJ94" s="90"/>
      <c r="AK94" s="90"/>
    </row>
    <row r="95" spans="1:37" ht="15.75" customHeight="1">
      <c r="A95" s="12"/>
      <c r="B95" s="19" t="s">
        <v>595</v>
      </c>
      <c r="C95" s="65">
        <v>0</v>
      </c>
      <c r="D95" s="19" t="s">
        <v>29</v>
      </c>
      <c r="E95" s="25"/>
      <c r="F95" s="42"/>
      <c r="G95" s="25"/>
      <c r="H95" s="42"/>
      <c r="I95" s="11"/>
      <c r="J95" s="42"/>
      <c r="K95" s="11"/>
      <c r="L95" s="42"/>
      <c r="M95" s="11">
        <v>8</v>
      </c>
      <c r="N95" s="42">
        <f>IF(M95="","",VLOOKUP(M95,Tabel!$A$1:$B$106,2,FALSE))</f>
        <v>160</v>
      </c>
      <c r="O95" s="11"/>
      <c r="P95" s="42"/>
      <c r="Q95" s="11"/>
      <c r="R95" s="42"/>
      <c r="S95" s="12">
        <v>10</v>
      </c>
      <c r="T95" s="42">
        <f>IF(S95="","",VLOOKUP(S95,Tabel!$A$1:$B$106,2,FALSE))</f>
        <v>150</v>
      </c>
      <c r="U95" s="12">
        <v>9</v>
      </c>
      <c r="V95" s="42">
        <f>IF(U95="","",VLOOKUP(U95,Tabel!$A$1:$B$106,2,FALSE))</f>
        <v>155</v>
      </c>
      <c r="W95" s="86">
        <f t="shared" si="27"/>
        <v>465</v>
      </c>
      <c r="X95" s="86">
        <f t="shared" si="28"/>
        <v>0</v>
      </c>
      <c r="Y95" s="96">
        <f>SUMPRODUCT(LARGE(AA95:AI95,{1,2,3,4,5,6}))+X95</f>
        <v>465</v>
      </c>
      <c r="Z95" s="115">
        <f t="shared" si="29"/>
        <v>3</v>
      </c>
      <c r="AA95" s="90">
        <f t="shared" si="30"/>
        <v>0</v>
      </c>
      <c r="AB95" s="90">
        <f t="shared" si="31"/>
        <v>0</v>
      </c>
      <c r="AC95" s="89">
        <f t="shared" si="32"/>
        <v>0</v>
      </c>
      <c r="AD95" s="89">
        <f t="shared" si="33"/>
        <v>0</v>
      </c>
      <c r="AE95" s="90">
        <f t="shared" si="34"/>
        <v>160</v>
      </c>
      <c r="AF95" s="90">
        <f t="shared" si="35"/>
        <v>0</v>
      </c>
      <c r="AG95" s="90">
        <f t="shared" si="36"/>
        <v>0</v>
      </c>
      <c r="AH95" s="90">
        <f t="shared" si="37"/>
        <v>150</v>
      </c>
      <c r="AI95" s="90">
        <f t="shared" si="38"/>
        <v>155</v>
      </c>
      <c r="AJ95" s="90"/>
      <c r="AK95" s="90"/>
    </row>
    <row r="96" spans="1:37" ht="15.75" customHeight="1">
      <c r="A96" s="12"/>
      <c r="B96" s="19" t="s">
        <v>280</v>
      </c>
      <c r="C96" s="65">
        <v>0</v>
      </c>
      <c r="D96" s="19" t="s">
        <v>32</v>
      </c>
      <c r="E96" s="19"/>
      <c r="F96" s="42">
        <f>IF(E96="","",VLOOKUP(E96,Tabel!$A$1:$B$106,2,FALSE))</f>
      </c>
      <c r="G96" s="28">
        <v>20</v>
      </c>
      <c r="H96" s="42">
        <f>IF(G96="","",VLOOKUP(G96,Tabel!$A$1:$B$106,2,FALSE))</f>
        <v>110</v>
      </c>
      <c r="I96" s="28">
        <v>23</v>
      </c>
      <c r="J96" s="42">
        <f>IF(I96="","",VLOOKUP(I96,Tabel!$A$1:$B$106,2,FALSE))</f>
        <v>101</v>
      </c>
      <c r="K96" s="11"/>
      <c r="L96" s="42">
        <f>IF(K96="","",VLOOKUP(K96,Tabel!$A$1:$B$106,2,FALSE))</f>
      </c>
      <c r="M96" s="11">
        <v>18</v>
      </c>
      <c r="N96" s="42">
        <f>IF(M96="","",VLOOKUP(M96,Tabel!$A$1:$B$106,2,FALSE))</f>
        <v>118</v>
      </c>
      <c r="O96" s="11"/>
      <c r="P96" s="42"/>
      <c r="Q96" s="11"/>
      <c r="R96" s="42"/>
      <c r="S96" s="12">
        <v>21</v>
      </c>
      <c r="T96" s="42">
        <f>IF(S96="","",VLOOKUP(S96,Tabel!$A$1:$B$106,2,FALSE))</f>
        <v>107</v>
      </c>
      <c r="U96" s="12"/>
      <c r="V96" s="42"/>
      <c r="W96" s="86">
        <f t="shared" si="27"/>
        <v>436</v>
      </c>
      <c r="X96" s="86">
        <f t="shared" si="28"/>
        <v>0</v>
      </c>
      <c r="Y96" s="96">
        <f>SUMPRODUCT(LARGE(AA96:AI96,{1,2,3,4,5,6}))+X96</f>
        <v>436</v>
      </c>
      <c r="Z96" s="115">
        <f t="shared" si="29"/>
        <v>4</v>
      </c>
      <c r="AA96" s="90">
        <f t="shared" si="30"/>
      </c>
      <c r="AB96" s="90">
        <f t="shared" si="31"/>
        <v>110</v>
      </c>
      <c r="AC96" s="89">
        <f t="shared" si="32"/>
        <v>101</v>
      </c>
      <c r="AD96" s="89">
        <f t="shared" si="33"/>
      </c>
      <c r="AE96" s="90">
        <f t="shared" si="34"/>
        <v>118</v>
      </c>
      <c r="AF96" s="90">
        <f t="shared" si="35"/>
        <v>0</v>
      </c>
      <c r="AG96" s="90">
        <f t="shared" si="36"/>
        <v>0</v>
      </c>
      <c r="AH96" s="90">
        <f t="shared" si="37"/>
        <v>107</v>
      </c>
      <c r="AI96" s="90">
        <f t="shared" si="38"/>
        <v>0</v>
      </c>
      <c r="AJ96" s="90"/>
      <c r="AK96" s="90"/>
    </row>
    <row r="97" spans="1:37" ht="15.75" customHeight="1">
      <c r="A97" s="12"/>
      <c r="B97" s="19" t="s">
        <v>277</v>
      </c>
      <c r="C97" s="65">
        <v>0</v>
      </c>
      <c r="D97" s="19" t="s">
        <v>32</v>
      </c>
      <c r="E97" s="19">
        <v>10</v>
      </c>
      <c r="F97" s="42">
        <f>IF(E97="","",VLOOKUP(E97,Tabel!$A$1:$B$106,2,FALSE))</f>
        <v>150</v>
      </c>
      <c r="G97" s="28"/>
      <c r="H97" s="42">
        <f>IF(G97="","",VLOOKUP(G97,Tabel!$A$1:$B$106,2,FALSE))</f>
      </c>
      <c r="I97" s="28">
        <v>19</v>
      </c>
      <c r="J97" s="42">
        <f>IF(I97="","",VLOOKUP(I97,Tabel!$A$1:$B$106,2,FALSE))</f>
        <v>114</v>
      </c>
      <c r="K97" s="11">
        <v>11</v>
      </c>
      <c r="L97" s="42">
        <f>IF(K97="","",VLOOKUP(K97,Tabel!$A$1:$B$106,2,FALSE))</f>
        <v>146</v>
      </c>
      <c r="M97" s="11"/>
      <c r="N97" s="42">
        <f>IF(M97="","",VLOOKUP(M97,Tabel!$A$1:$B$106,2,FALSE))</f>
      </c>
      <c r="O97" s="11"/>
      <c r="P97" s="42"/>
      <c r="Q97" s="11"/>
      <c r="R97" s="42"/>
      <c r="S97" s="12"/>
      <c r="T97" s="42"/>
      <c r="U97" s="12"/>
      <c r="V97" s="42"/>
      <c r="W97" s="86">
        <f t="shared" si="27"/>
        <v>410</v>
      </c>
      <c r="X97" s="86">
        <f t="shared" si="28"/>
        <v>0</v>
      </c>
      <c r="Y97" s="96">
        <f>SUMPRODUCT(LARGE(AA97:AI97,{1,2,3,4,5,6}))+X97</f>
        <v>410</v>
      </c>
      <c r="Z97" s="115">
        <f t="shared" si="29"/>
        <v>3</v>
      </c>
      <c r="AA97" s="90">
        <f t="shared" si="30"/>
        <v>150</v>
      </c>
      <c r="AB97" s="90">
        <f t="shared" si="31"/>
      </c>
      <c r="AC97" s="89">
        <f t="shared" si="32"/>
        <v>114</v>
      </c>
      <c r="AD97" s="89">
        <f t="shared" si="33"/>
        <v>146</v>
      </c>
      <c r="AE97" s="90">
        <f t="shared" si="34"/>
      </c>
      <c r="AF97" s="90">
        <f t="shared" si="35"/>
        <v>0</v>
      </c>
      <c r="AG97" s="90">
        <f t="shared" si="36"/>
        <v>0</v>
      </c>
      <c r="AH97" s="90">
        <f t="shared" si="37"/>
        <v>0</v>
      </c>
      <c r="AI97" s="90">
        <f t="shared" si="38"/>
        <v>0</v>
      </c>
      <c r="AJ97" s="90"/>
      <c r="AK97" s="90"/>
    </row>
    <row r="98" spans="1:37" ht="15.75" customHeight="1">
      <c r="A98" s="12"/>
      <c r="B98" s="19" t="s">
        <v>508</v>
      </c>
      <c r="C98" s="65">
        <v>0</v>
      </c>
      <c r="D98" s="19" t="s">
        <v>29</v>
      </c>
      <c r="E98" s="19"/>
      <c r="F98" s="42">
        <f>IF(E98="","",VLOOKUP(E98,Tabel!$A$1:$B$106,2,FALSE))</f>
      </c>
      <c r="G98" s="28"/>
      <c r="H98" s="42">
        <f>IF(G98="","",VLOOKUP(G98,Tabel!$A$1:$B$106,2,FALSE))</f>
      </c>
      <c r="I98" s="28">
        <v>18</v>
      </c>
      <c r="J98" s="42">
        <f>IF(I98="","",VLOOKUP(I98,Tabel!$A$1:$B$106,2,FALSE))</f>
        <v>118</v>
      </c>
      <c r="K98" s="11"/>
      <c r="L98" s="42">
        <f>IF(K98="","",VLOOKUP(K98,Tabel!$A$1:$B$106,2,FALSE))</f>
      </c>
      <c r="M98" s="11">
        <v>19</v>
      </c>
      <c r="N98" s="42">
        <f>IF(M98="","",VLOOKUP(M98,Tabel!$A$1:$B$106,2,FALSE))</f>
        <v>114</v>
      </c>
      <c r="O98" s="11">
        <v>8</v>
      </c>
      <c r="P98" s="42">
        <f>IF(O98="","",VLOOKUP(O98,Tabel!$A$1:$B$106,2,FALSE))</f>
        <v>160</v>
      </c>
      <c r="Q98" s="11"/>
      <c r="R98" s="42"/>
      <c r="S98" s="12"/>
      <c r="T98" s="42"/>
      <c r="U98" s="12"/>
      <c r="V98" s="42"/>
      <c r="W98" s="86">
        <f t="shared" si="27"/>
        <v>392</v>
      </c>
      <c r="X98" s="86">
        <f t="shared" si="28"/>
        <v>0</v>
      </c>
      <c r="Y98" s="96">
        <f>SUMPRODUCT(LARGE(AA98:AI98,{1,2,3,4,5,6}))+X98</f>
        <v>392</v>
      </c>
      <c r="Z98" s="115">
        <f t="shared" si="29"/>
        <v>3</v>
      </c>
      <c r="AA98" s="90">
        <f t="shared" si="30"/>
      </c>
      <c r="AB98" s="90">
        <f t="shared" si="31"/>
      </c>
      <c r="AC98" s="89">
        <f t="shared" si="32"/>
        <v>118</v>
      </c>
      <c r="AD98" s="89">
        <f t="shared" si="33"/>
      </c>
      <c r="AE98" s="90">
        <f t="shared" si="34"/>
        <v>114</v>
      </c>
      <c r="AF98" s="90">
        <f t="shared" si="35"/>
        <v>160</v>
      </c>
      <c r="AG98" s="90">
        <f t="shared" si="36"/>
        <v>0</v>
      </c>
      <c r="AH98" s="90">
        <f t="shared" si="37"/>
        <v>0</v>
      </c>
      <c r="AI98" s="90">
        <f t="shared" si="38"/>
        <v>0</v>
      </c>
      <c r="AJ98" s="90"/>
      <c r="AK98" s="90"/>
    </row>
    <row r="99" spans="1:37" ht="15.75" customHeight="1">
      <c r="A99" s="12"/>
      <c r="B99" s="19" t="s">
        <v>597</v>
      </c>
      <c r="C99" s="65">
        <v>0</v>
      </c>
      <c r="D99" s="19" t="s">
        <v>32</v>
      </c>
      <c r="E99" s="25"/>
      <c r="F99" s="42"/>
      <c r="G99" s="25"/>
      <c r="H99" s="42"/>
      <c r="I99" s="11"/>
      <c r="J99" s="42"/>
      <c r="K99" s="11"/>
      <c r="L99" s="42"/>
      <c r="M99" s="11">
        <v>14</v>
      </c>
      <c r="N99" s="42">
        <f>IF(M99="","",VLOOKUP(M99,Tabel!$A$1:$B$106,2,FALSE))</f>
        <v>134</v>
      </c>
      <c r="O99" s="11"/>
      <c r="P99" s="42">
        <f>IF(O99="","",VLOOKUP(O99,Tabel!$A$1:$B$106,2,FALSE))</f>
      </c>
      <c r="Q99" s="11"/>
      <c r="R99" s="42"/>
      <c r="S99" s="12">
        <v>16</v>
      </c>
      <c r="T99" s="42">
        <f>IF(S99="","",VLOOKUP(S99,Tabel!$A$1:$B$106,2,FALSE))</f>
        <v>126</v>
      </c>
      <c r="U99" s="12">
        <v>17</v>
      </c>
      <c r="V99" s="42">
        <f>IF(U99="","",VLOOKUP(U99,Tabel!$A$1:$B$106,2,FALSE))</f>
        <v>122</v>
      </c>
      <c r="W99" s="86">
        <f t="shared" si="27"/>
        <v>382</v>
      </c>
      <c r="X99" s="86">
        <f t="shared" si="28"/>
        <v>0</v>
      </c>
      <c r="Y99" s="96">
        <f>SUMPRODUCT(LARGE(AA99:AI99,{1,2,3,4,5,6}))+X99</f>
        <v>382</v>
      </c>
      <c r="Z99" s="115">
        <f t="shared" si="29"/>
        <v>3</v>
      </c>
      <c r="AA99" s="90">
        <f t="shared" si="30"/>
        <v>0</v>
      </c>
      <c r="AB99" s="90">
        <f t="shared" si="31"/>
        <v>0</v>
      </c>
      <c r="AC99" s="89">
        <f t="shared" si="32"/>
        <v>0</v>
      </c>
      <c r="AD99" s="89">
        <f t="shared" si="33"/>
        <v>0</v>
      </c>
      <c r="AE99" s="90">
        <f t="shared" si="34"/>
        <v>134</v>
      </c>
      <c r="AF99" s="90">
        <f t="shared" si="35"/>
      </c>
      <c r="AG99" s="90">
        <f t="shared" si="36"/>
        <v>0</v>
      </c>
      <c r="AH99" s="90">
        <f t="shared" si="37"/>
        <v>126</v>
      </c>
      <c r="AI99" s="90">
        <f t="shared" si="38"/>
        <v>122</v>
      </c>
      <c r="AJ99" s="90"/>
      <c r="AK99" s="90"/>
    </row>
    <row r="100" spans="1:37" ht="15.75" customHeight="1">
      <c r="A100" s="12"/>
      <c r="B100" s="19" t="s">
        <v>279</v>
      </c>
      <c r="C100" s="65">
        <v>0</v>
      </c>
      <c r="D100" s="19" t="s">
        <v>29</v>
      </c>
      <c r="E100" s="19">
        <v>15</v>
      </c>
      <c r="F100" s="42">
        <f>IF(E100="","",VLOOKUP(E100,Tabel!$A$1:$B$106,2,FALSE))</f>
        <v>130</v>
      </c>
      <c r="G100" s="28"/>
      <c r="H100" s="42">
        <f>IF(G100="","",VLOOKUP(G100,Tabel!$A$1:$B$106,2,FALSE))</f>
      </c>
      <c r="I100" s="28">
        <v>20</v>
      </c>
      <c r="J100" s="42">
        <f>IF(I100="","",VLOOKUP(I100,Tabel!$A$1:$B$106,2,FALSE))</f>
        <v>110</v>
      </c>
      <c r="K100" s="11"/>
      <c r="L100" s="42">
        <f>IF(K100="","",VLOOKUP(K100,Tabel!$A$1:$B$106,2,FALSE))</f>
      </c>
      <c r="M100" s="11">
        <v>16</v>
      </c>
      <c r="N100" s="42">
        <f>IF(M100="","",VLOOKUP(M100,Tabel!$A$1:$B$106,2,FALSE))</f>
        <v>126</v>
      </c>
      <c r="O100" s="11"/>
      <c r="P100" s="42"/>
      <c r="Q100" s="11"/>
      <c r="R100" s="42"/>
      <c r="S100" s="12"/>
      <c r="T100" s="42"/>
      <c r="U100" s="12"/>
      <c r="V100" s="42"/>
      <c r="W100" s="86">
        <f t="shared" si="27"/>
        <v>366</v>
      </c>
      <c r="X100" s="86">
        <f t="shared" si="28"/>
        <v>0</v>
      </c>
      <c r="Y100" s="96">
        <f>SUMPRODUCT(LARGE(AA100:AI100,{1,2,3,4,5,6}))+X100</f>
        <v>366</v>
      </c>
      <c r="Z100" s="115">
        <f t="shared" si="29"/>
        <v>3</v>
      </c>
      <c r="AA100" s="90">
        <f t="shared" si="30"/>
        <v>130</v>
      </c>
      <c r="AB100" s="90">
        <f t="shared" si="31"/>
      </c>
      <c r="AC100" s="89">
        <f t="shared" si="32"/>
        <v>110</v>
      </c>
      <c r="AD100" s="89">
        <f t="shared" si="33"/>
      </c>
      <c r="AE100" s="90">
        <f t="shared" si="34"/>
        <v>126</v>
      </c>
      <c r="AF100" s="90">
        <f t="shared" si="35"/>
        <v>0</v>
      </c>
      <c r="AG100" s="90">
        <f t="shared" si="36"/>
        <v>0</v>
      </c>
      <c r="AH100" s="90">
        <f t="shared" si="37"/>
        <v>0</v>
      </c>
      <c r="AI100" s="90">
        <f t="shared" si="38"/>
        <v>0</v>
      </c>
      <c r="AJ100" s="90"/>
      <c r="AK100" s="90"/>
    </row>
    <row r="101" spans="1:37" ht="15.75" customHeight="1">
      <c r="A101" s="12"/>
      <c r="B101" s="19" t="s">
        <v>281</v>
      </c>
      <c r="C101" s="65">
        <v>0</v>
      </c>
      <c r="D101" s="19" t="s">
        <v>23</v>
      </c>
      <c r="E101" s="19"/>
      <c r="F101" s="42">
        <f>IF(E101="","",VLOOKUP(E101,Tabel!$A$1:$B$106,2,FALSE))</f>
      </c>
      <c r="G101" s="28">
        <v>10</v>
      </c>
      <c r="H101" s="42">
        <f>IF(G101="","",VLOOKUP(G101,Tabel!$A$1:$B$106,2,FALSE))</f>
        <v>150</v>
      </c>
      <c r="I101" s="28"/>
      <c r="J101" s="42">
        <f>IF(I101="","",VLOOKUP(I101,Tabel!$A$1:$B$106,2,FALSE))</f>
      </c>
      <c r="K101" s="11"/>
      <c r="L101" s="42">
        <f>IF(K101="","",VLOOKUP(K101,Tabel!$A$1:$B$106,2,FALSE))</f>
      </c>
      <c r="M101" s="11">
        <v>9</v>
      </c>
      <c r="N101" s="42">
        <f>IF(M101="","",VLOOKUP(M101,Tabel!$A$1:$B$106,2,FALSE))</f>
        <v>155</v>
      </c>
      <c r="O101" s="11"/>
      <c r="P101" s="42"/>
      <c r="Q101" s="11"/>
      <c r="R101" s="42"/>
      <c r="S101" s="12"/>
      <c r="T101" s="42"/>
      <c r="U101" s="12"/>
      <c r="V101" s="42"/>
      <c r="W101" s="86">
        <f t="shared" si="27"/>
        <v>305</v>
      </c>
      <c r="X101" s="86">
        <f t="shared" si="28"/>
        <v>0</v>
      </c>
      <c r="Y101" s="96">
        <f>SUMPRODUCT(LARGE(AA101:AI101,{1,2,3,4,5,6}))+X101</f>
        <v>305</v>
      </c>
      <c r="Z101" s="115">
        <f t="shared" si="29"/>
        <v>2</v>
      </c>
      <c r="AA101" s="90">
        <f t="shared" si="30"/>
      </c>
      <c r="AB101" s="90">
        <f t="shared" si="31"/>
        <v>150</v>
      </c>
      <c r="AC101" s="89">
        <f t="shared" si="32"/>
      </c>
      <c r="AD101" s="89">
        <f t="shared" si="33"/>
      </c>
      <c r="AE101" s="90">
        <f t="shared" si="34"/>
        <v>155</v>
      </c>
      <c r="AF101" s="90">
        <f t="shared" si="35"/>
        <v>0</v>
      </c>
      <c r="AG101" s="90">
        <f t="shared" si="36"/>
        <v>0</v>
      </c>
      <c r="AH101" s="90">
        <f t="shared" si="37"/>
        <v>0</v>
      </c>
      <c r="AI101" s="90">
        <f t="shared" si="38"/>
        <v>0</v>
      </c>
      <c r="AJ101" s="90"/>
      <c r="AK101" s="90"/>
    </row>
    <row r="102" spans="1:37" ht="15.75" customHeight="1">
      <c r="A102" s="12"/>
      <c r="B102" s="26" t="s">
        <v>654</v>
      </c>
      <c r="C102" s="66">
        <v>0</v>
      </c>
      <c r="D102" s="26" t="s">
        <v>31</v>
      </c>
      <c r="E102" s="29"/>
      <c r="F102" s="101"/>
      <c r="G102" s="26"/>
      <c r="H102" s="101"/>
      <c r="I102" s="26"/>
      <c r="J102" s="101"/>
      <c r="K102" s="26"/>
      <c r="L102" s="101"/>
      <c r="M102" s="26"/>
      <c r="N102" s="101"/>
      <c r="O102" s="26"/>
      <c r="P102" s="101"/>
      <c r="Q102" s="29">
        <v>12</v>
      </c>
      <c r="R102" s="42">
        <f>IF(Q102="","",VLOOKUP(Q102,Tabel!$A$1:$B$106,2,FALSE))</f>
        <v>142</v>
      </c>
      <c r="S102" s="26"/>
      <c r="T102" s="101"/>
      <c r="U102" s="26">
        <v>16</v>
      </c>
      <c r="V102" s="42">
        <f>IF(U102="","",VLOOKUP(U102,Tabel!$A$1:$B$106,2,FALSE))</f>
        <v>126</v>
      </c>
      <c r="W102" s="86">
        <f t="shared" si="27"/>
        <v>268</v>
      </c>
      <c r="X102" s="86">
        <f t="shared" si="28"/>
        <v>0</v>
      </c>
      <c r="Y102" s="96">
        <f>SUMPRODUCT(LARGE(AA102:AI102,{1,2,3,4,5,6}))+X102</f>
        <v>268</v>
      </c>
      <c r="Z102" s="115">
        <f t="shared" si="29"/>
        <v>2</v>
      </c>
      <c r="AA102" s="90">
        <f t="shared" si="30"/>
        <v>0</v>
      </c>
      <c r="AB102" s="90">
        <f t="shared" si="31"/>
        <v>0</v>
      </c>
      <c r="AC102" s="89">
        <f t="shared" si="32"/>
        <v>0</v>
      </c>
      <c r="AD102" s="89">
        <f t="shared" si="33"/>
        <v>0</v>
      </c>
      <c r="AE102" s="90">
        <f t="shared" si="34"/>
        <v>0</v>
      </c>
      <c r="AF102" s="90">
        <f t="shared" si="35"/>
        <v>0</v>
      </c>
      <c r="AG102" s="90">
        <f t="shared" si="36"/>
        <v>142</v>
      </c>
      <c r="AH102" s="90">
        <f t="shared" si="37"/>
        <v>0</v>
      </c>
      <c r="AI102" s="90">
        <f t="shared" si="38"/>
        <v>126</v>
      </c>
      <c r="AJ102" s="90"/>
      <c r="AK102" s="90"/>
    </row>
    <row r="103" spans="1:37" ht="15.75" customHeight="1">
      <c r="A103" s="12"/>
      <c r="B103" s="26" t="s">
        <v>695</v>
      </c>
      <c r="C103" s="66">
        <v>0</v>
      </c>
      <c r="D103" s="26" t="s">
        <v>25</v>
      </c>
      <c r="E103" s="29"/>
      <c r="F103" s="101"/>
      <c r="G103" s="26"/>
      <c r="H103" s="101"/>
      <c r="I103" s="26"/>
      <c r="J103" s="101"/>
      <c r="K103" s="26"/>
      <c r="L103" s="101"/>
      <c r="M103" s="26"/>
      <c r="N103" s="101"/>
      <c r="O103" s="26"/>
      <c r="P103" s="101"/>
      <c r="Q103" s="29"/>
      <c r="R103" s="101"/>
      <c r="S103" s="26">
        <v>15</v>
      </c>
      <c r="T103" s="42">
        <f>IF(S103="","",VLOOKUP(S103,Tabel!$A$1:$B$106,2,FALSE))</f>
        <v>130</v>
      </c>
      <c r="U103" s="26">
        <v>15</v>
      </c>
      <c r="V103" s="42">
        <f>IF(U103="","",VLOOKUP(U103,Tabel!$A$1:$B$106,2,FALSE))</f>
        <v>130</v>
      </c>
      <c r="W103" s="86">
        <f t="shared" si="27"/>
        <v>260</v>
      </c>
      <c r="X103" s="86">
        <f t="shared" si="28"/>
        <v>0</v>
      </c>
      <c r="Y103" s="96">
        <f>SUMPRODUCT(LARGE(AA103:AI103,{1,2,3,4,5,6}))+X103</f>
        <v>260</v>
      </c>
      <c r="Z103" s="115">
        <f t="shared" si="29"/>
        <v>2</v>
      </c>
      <c r="AA103" s="90">
        <f t="shared" si="30"/>
        <v>0</v>
      </c>
      <c r="AB103" s="90">
        <f t="shared" si="31"/>
        <v>0</v>
      </c>
      <c r="AC103" s="89">
        <f t="shared" si="32"/>
        <v>0</v>
      </c>
      <c r="AD103" s="89">
        <f t="shared" si="33"/>
        <v>0</v>
      </c>
      <c r="AE103" s="90">
        <f t="shared" si="34"/>
        <v>0</v>
      </c>
      <c r="AF103" s="90">
        <f t="shared" si="35"/>
        <v>0</v>
      </c>
      <c r="AG103" s="90">
        <f t="shared" si="36"/>
        <v>0</v>
      </c>
      <c r="AH103" s="90">
        <f t="shared" si="37"/>
        <v>130</v>
      </c>
      <c r="AI103" s="90">
        <f t="shared" si="38"/>
        <v>130</v>
      </c>
      <c r="AJ103" s="90"/>
      <c r="AK103" s="90"/>
    </row>
    <row r="104" spans="1:37" ht="15.75" customHeight="1">
      <c r="A104" s="12"/>
      <c r="B104" s="19" t="s">
        <v>506</v>
      </c>
      <c r="C104" s="65">
        <v>0</v>
      </c>
      <c r="D104" s="19" t="s">
        <v>31</v>
      </c>
      <c r="E104" s="19"/>
      <c r="F104" s="42">
        <f>IF(E104="","",VLOOKUP(E104,Tabel!$A$1:$B$106,2,FALSE))</f>
      </c>
      <c r="G104" s="28"/>
      <c r="H104" s="42">
        <f>IF(G104="","",VLOOKUP(G104,Tabel!$A$1:$B$106,2,FALSE))</f>
      </c>
      <c r="I104" s="28">
        <v>22</v>
      </c>
      <c r="J104" s="42">
        <f>IF(I104="","",VLOOKUP(I104,Tabel!$A$1:$B$106,2,FALSE))</f>
        <v>104</v>
      </c>
      <c r="K104" s="11"/>
      <c r="L104" s="42">
        <f>IF(K104="","",VLOOKUP(K104,Tabel!$A$1:$B$106,2,FALSE))</f>
      </c>
      <c r="M104" s="11"/>
      <c r="N104" s="42"/>
      <c r="O104" s="11"/>
      <c r="P104" s="42"/>
      <c r="Q104" s="11">
        <v>11</v>
      </c>
      <c r="R104" s="42">
        <f>IF(Q104="","",VLOOKUP(Q104,Tabel!$A$1:$B$106,2,FALSE))</f>
        <v>146</v>
      </c>
      <c r="S104" s="12"/>
      <c r="T104" s="42"/>
      <c r="U104" s="12"/>
      <c r="V104" s="42"/>
      <c r="W104" s="86">
        <f t="shared" si="27"/>
        <v>250</v>
      </c>
      <c r="X104" s="86">
        <f t="shared" si="28"/>
        <v>0</v>
      </c>
      <c r="Y104" s="96">
        <f>SUMPRODUCT(LARGE(AA104:AI104,{1,2,3,4,5,6}))+X104</f>
        <v>250</v>
      </c>
      <c r="Z104" s="115">
        <f t="shared" si="29"/>
        <v>2</v>
      </c>
      <c r="AA104" s="90">
        <f t="shared" si="30"/>
      </c>
      <c r="AB104" s="90">
        <f t="shared" si="31"/>
      </c>
      <c r="AC104" s="89">
        <f t="shared" si="32"/>
        <v>104</v>
      </c>
      <c r="AD104" s="89">
        <f t="shared" si="33"/>
      </c>
      <c r="AE104" s="90">
        <f t="shared" si="34"/>
        <v>0</v>
      </c>
      <c r="AF104" s="90">
        <f t="shared" si="35"/>
        <v>0</v>
      </c>
      <c r="AG104" s="90">
        <f t="shared" si="36"/>
        <v>146</v>
      </c>
      <c r="AH104" s="90">
        <f t="shared" si="37"/>
        <v>0</v>
      </c>
      <c r="AI104" s="90">
        <f t="shared" si="38"/>
        <v>0</v>
      </c>
      <c r="AJ104" s="90"/>
      <c r="AK104" s="90"/>
    </row>
    <row r="105" spans="1:37" ht="15.75" customHeight="1">
      <c r="A105" s="12"/>
      <c r="B105" s="73" t="s">
        <v>503</v>
      </c>
      <c r="C105" s="74">
        <v>0</v>
      </c>
      <c r="D105" s="73" t="s">
        <v>30</v>
      </c>
      <c r="E105" s="75"/>
      <c r="F105" s="76">
        <f>IF(E105="","",VLOOKUP(E105,Tabel!$A$1:$B$106,2,FALSE))</f>
      </c>
      <c r="G105" s="75"/>
      <c r="H105" s="76">
        <f>IF(G105="","",VLOOKUP(G105,Tabel!$A$1:$B$106,2,FALSE))</f>
      </c>
      <c r="I105" s="77">
        <v>26</v>
      </c>
      <c r="J105" s="76">
        <f>IF(I105="","",VLOOKUP(I105,Tabel!$A$1:$B$106,2,FALSE))</f>
        <v>92</v>
      </c>
      <c r="K105" s="78"/>
      <c r="L105" s="76">
        <f>IF(K105="","",VLOOKUP(K105,Tabel!$A$1:$B$106,2,FALSE))</f>
      </c>
      <c r="M105" s="78"/>
      <c r="N105" s="76"/>
      <c r="O105" s="78">
        <v>9</v>
      </c>
      <c r="P105" s="76">
        <f>IF(O105="","",VLOOKUP(O105,Tabel!$A$1:$B$106,2,FALSE))</f>
        <v>155</v>
      </c>
      <c r="Q105" s="78"/>
      <c r="R105" s="76"/>
      <c r="S105" s="79"/>
      <c r="T105" s="76"/>
      <c r="U105" s="79"/>
      <c r="V105" s="76"/>
      <c r="W105" s="80">
        <f t="shared" si="27"/>
        <v>247</v>
      </c>
      <c r="X105" s="80">
        <f t="shared" si="28"/>
        <v>0</v>
      </c>
      <c r="Y105" s="93">
        <f>SUMPRODUCT(LARGE(AA105:AI105,{1,2,3,4,5,6}))+X105</f>
        <v>247</v>
      </c>
      <c r="Z105" s="115">
        <f t="shared" si="29"/>
        <v>2</v>
      </c>
      <c r="AA105" s="90">
        <f t="shared" si="30"/>
      </c>
      <c r="AB105" s="90">
        <f t="shared" si="31"/>
      </c>
      <c r="AC105" s="89">
        <f t="shared" si="32"/>
        <v>92</v>
      </c>
      <c r="AD105" s="89">
        <f t="shared" si="33"/>
      </c>
      <c r="AE105" s="90">
        <f t="shared" si="34"/>
        <v>0</v>
      </c>
      <c r="AF105" s="90">
        <f t="shared" si="35"/>
        <v>155</v>
      </c>
      <c r="AG105" s="90">
        <f t="shared" si="36"/>
        <v>0</v>
      </c>
      <c r="AH105" s="90">
        <f t="shared" si="37"/>
        <v>0</v>
      </c>
      <c r="AI105" s="90">
        <f t="shared" si="38"/>
        <v>0</v>
      </c>
      <c r="AJ105" s="90"/>
      <c r="AK105" s="90"/>
    </row>
    <row r="106" spans="1:37" ht="15.75" customHeight="1">
      <c r="A106" s="12"/>
      <c r="B106" s="19" t="s">
        <v>284</v>
      </c>
      <c r="C106" s="65">
        <v>0</v>
      </c>
      <c r="D106" s="19" t="s">
        <v>33</v>
      </c>
      <c r="E106" s="19">
        <v>18</v>
      </c>
      <c r="F106" s="42">
        <f>IF(E106="","",VLOOKUP(E106,Tabel!$A$1:$B$106,2,FALSE))</f>
        <v>118</v>
      </c>
      <c r="G106" s="28"/>
      <c r="H106" s="42">
        <f>IF(G106="","",VLOOKUP(G106,Tabel!$A$1:$B$106,2,FALSE))</f>
      </c>
      <c r="I106" s="28"/>
      <c r="J106" s="42">
        <f>IF(I106="","",VLOOKUP(I106,Tabel!$A$1:$B$106,2,FALSE))</f>
      </c>
      <c r="K106" s="11"/>
      <c r="L106" s="42">
        <f>IF(K106="","",VLOOKUP(K106,Tabel!$A$1:$B$106,2,FALSE))</f>
      </c>
      <c r="M106" s="11"/>
      <c r="N106" s="42"/>
      <c r="O106" s="11"/>
      <c r="P106" s="42"/>
      <c r="Q106" s="11"/>
      <c r="R106" s="42"/>
      <c r="S106" s="12"/>
      <c r="T106" s="42"/>
      <c r="U106" s="12">
        <v>20</v>
      </c>
      <c r="V106" s="42">
        <f>IF(U106="","",VLOOKUP(U106,Tabel!$A$1:$B$106,2,FALSE))</f>
        <v>110</v>
      </c>
      <c r="W106" s="86">
        <f t="shared" si="27"/>
        <v>228</v>
      </c>
      <c r="X106" s="86">
        <f t="shared" si="28"/>
        <v>0</v>
      </c>
      <c r="Y106" s="96">
        <f>SUMPRODUCT(LARGE(AA106:AI106,{1,2,3,4,5,6}))+X106</f>
        <v>228</v>
      </c>
      <c r="Z106" s="115">
        <f t="shared" si="29"/>
        <v>2</v>
      </c>
      <c r="AA106" s="90">
        <f t="shared" si="30"/>
        <v>118</v>
      </c>
      <c r="AB106" s="90">
        <f t="shared" si="31"/>
      </c>
      <c r="AC106" s="89">
        <f t="shared" si="32"/>
      </c>
      <c r="AD106" s="89">
        <f t="shared" si="33"/>
      </c>
      <c r="AE106" s="90">
        <f t="shared" si="34"/>
        <v>0</v>
      </c>
      <c r="AF106" s="90">
        <f t="shared" si="35"/>
        <v>0</v>
      </c>
      <c r="AG106" s="90">
        <f t="shared" si="36"/>
        <v>0</v>
      </c>
      <c r="AH106" s="90">
        <f t="shared" si="37"/>
        <v>0</v>
      </c>
      <c r="AI106" s="90">
        <f t="shared" si="38"/>
        <v>110</v>
      </c>
      <c r="AJ106" s="90"/>
      <c r="AK106" s="90"/>
    </row>
    <row r="107" spans="1:37" ht="15.75" customHeight="1">
      <c r="A107" s="12"/>
      <c r="B107" s="26" t="s">
        <v>653</v>
      </c>
      <c r="C107" s="66">
        <v>0</v>
      </c>
      <c r="D107" s="26" t="s">
        <v>652</v>
      </c>
      <c r="E107" s="29"/>
      <c r="F107" s="101"/>
      <c r="G107" s="26"/>
      <c r="H107" s="101"/>
      <c r="I107" s="26"/>
      <c r="J107" s="101"/>
      <c r="K107" s="26"/>
      <c r="L107" s="101"/>
      <c r="M107" s="26"/>
      <c r="N107" s="101"/>
      <c r="O107" s="26"/>
      <c r="P107" s="101"/>
      <c r="Q107" s="29">
        <v>3</v>
      </c>
      <c r="R107" s="42">
        <f>IF(Q107="","",VLOOKUP(Q107,Tabel!$A$1:$B$106,2,FALSE))</f>
        <v>185</v>
      </c>
      <c r="S107" s="26"/>
      <c r="T107" s="101"/>
      <c r="U107" s="26"/>
      <c r="V107" s="101"/>
      <c r="W107" s="86">
        <f t="shared" si="27"/>
        <v>185</v>
      </c>
      <c r="X107" s="86">
        <f t="shared" si="28"/>
        <v>0</v>
      </c>
      <c r="Y107" s="96">
        <f>SUMPRODUCT(LARGE(AA107:AI107,{1,2,3,4,5,6}))+X107</f>
        <v>185</v>
      </c>
      <c r="Z107" s="115">
        <f t="shared" si="29"/>
        <v>1</v>
      </c>
      <c r="AA107" s="90">
        <f t="shared" si="30"/>
        <v>0</v>
      </c>
      <c r="AB107" s="90">
        <f t="shared" si="31"/>
        <v>0</v>
      </c>
      <c r="AC107" s="89">
        <f t="shared" si="32"/>
        <v>0</v>
      </c>
      <c r="AD107" s="89">
        <f t="shared" si="33"/>
        <v>0</v>
      </c>
      <c r="AE107" s="90">
        <f t="shared" si="34"/>
        <v>0</v>
      </c>
      <c r="AF107" s="90">
        <f t="shared" si="35"/>
        <v>0</v>
      </c>
      <c r="AG107" s="90">
        <f t="shared" si="36"/>
        <v>185</v>
      </c>
      <c r="AH107" s="90">
        <f t="shared" si="37"/>
        <v>0</v>
      </c>
      <c r="AI107" s="90">
        <f t="shared" si="38"/>
        <v>0</v>
      </c>
      <c r="AJ107" s="90"/>
      <c r="AK107" s="90"/>
    </row>
    <row r="108" spans="1:37" ht="15.75" customHeight="1">
      <c r="A108" s="12"/>
      <c r="B108" s="26" t="s">
        <v>723</v>
      </c>
      <c r="C108" s="66">
        <v>0</v>
      </c>
      <c r="D108" s="26" t="s">
        <v>33</v>
      </c>
      <c r="E108" s="29"/>
      <c r="F108" s="101"/>
      <c r="G108" s="26"/>
      <c r="H108" s="101"/>
      <c r="I108" s="26"/>
      <c r="J108" s="101"/>
      <c r="K108" s="26"/>
      <c r="L108" s="101"/>
      <c r="M108" s="26"/>
      <c r="N108" s="101"/>
      <c r="O108" s="26"/>
      <c r="P108" s="101"/>
      <c r="Q108" s="29"/>
      <c r="R108" s="101"/>
      <c r="S108" s="26"/>
      <c r="T108" s="101"/>
      <c r="U108" s="26">
        <v>4</v>
      </c>
      <c r="V108" s="42">
        <f>IF(U108="","",VLOOKUP(U108,Tabel!$A$1:$B$106,2,FALSE))</f>
        <v>180</v>
      </c>
      <c r="W108" s="86">
        <f t="shared" si="27"/>
        <v>180</v>
      </c>
      <c r="X108" s="86">
        <f t="shared" si="28"/>
        <v>0</v>
      </c>
      <c r="Y108" s="96">
        <f>SUMPRODUCT(LARGE(AA108:AI108,{1,2,3,4,5,6}))+X108</f>
        <v>180</v>
      </c>
      <c r="Z108" s="115">
        <f t="shared" si="29"/>
        <v>1</v>
      </c>
      <c r="AA108" s="90">
        <f t="shared" si="30"/>
        <v>0</v>
      </c>
      <c r="AB108" s="90">
        <f t="shared" si="31"/>
        <v>0</v>
      </c>
      <c r="AC108" s="89">
        <f t="shared" si="32"/>
        <v>0</v>
      </c>
      <c r="AD108" s="89">
        <f t="shared" si="33"/>
        <v>0</v>
      </c>
      <c r="AE108" s="90">
        <f t="shared" si="34"/>
        <v>0</v>
      </c>
      <c r="AF108" s="90">
        <f t="shared" si="35"/>
        <v>0</v>
      </c>
      <c r="AG108" s="90">
        <f t="shared" si="36"/>
        <v>0</v>
      </c>
      <c r="AH108" s="90">
        <f t="shared" si="37"/>
        <v>0</v>
      </c>
      <c r="AI108" s="90">
        <f t="shared" si="38"/>
        <v>180</v>
      </c>
      <c r="AJ108" s="90"/>
      <c r="AK108" s="90"/>
    </row>
    <row r="109" spans="1:37" ht="15.75" customHeight="1">
      <c r="A109" s="12"/>
      <c r="B109" s="19" t="s">
        <v>596</v>
      </c>
      <c r="C109" s="70">
        <v>0</v>
      </c>
      <c r="D109" s="37" t="s">
        <v>29</v>
      </c>
      <c r="E109" s="25"/>
      <c r="F109" s="42"/>
      <c r="G109" s="25"/>
      <c r="H109" s="42"/>
      <c r="I109" s="11"/>
      <c r="J109" s="42"/>
      <c r="K109" s="11"/>
      <c r="L109" s="42"/>
      <c r="M109" s="11">
        <v>10</v>
      </c>
      <c r="N109" s="42">
        <f>IF(M109="","",VLOOKUP(M109,Tabel!$A$1:$B$106,2,FALSE))</f>
        <v>150</v>
      </c>
      <c r="O109" s="11"/>
      <c r="P109" s="42"/>
      <c r="Q109" s="11"/>
      <c r="R109" s="42"/>
      <c r="S109" s="12"/>
      <c r="T109" s="42"/>
      <c r="U109" s="12"/>
      <c r="V109" s="42"/>
      <c r="W109" s="86">
        <f t="shared" si="27"/>
        <v>150</v>
      </c>
      <c r="X109" s="86">
        <f t="shared" si="28"/>
        <v>0</v>
      </c>
      <c r="Y109" s="96">
        <f>SUMPRODUCT(LARGE(AA109:AI109,{1,2,3,4,5,6}))+X109</f>
        <v>150</v>
      </c>
      <c r="Z109" s="115">
        <f t="shared" si="29"/>
        <v>1</v>
      </c>
      <c r="AA109" s="90">
        <f t="shared" si="30"/>
        <v>0</v>
      </c>
      <c r="AB109" s="90">
        <f t="shared" si="31"/>
        <v>0</v>
      </c>
      <c r="AC109" s="89">
        <f t="shared" si="32"/>
        <v>0</v>
      </c>
      <c r="AD109" s="89">
        <f t="shared" si="33"/>
        <v>0</v>
      </c>
      <c r="AE109" s="90">
        <f t="shared" si="34"/>
        <v>150</v>
      </c>
      <c r="AF109" s="90">
        <f t="shared" si="35"/>
        <v>0</v>
      </c>
      <c r="AG109" s="90">
        <f t="shared" si="36"/>
        <v>0</v>
      </c>
      <c r="AH109" s="90">
        <f t="shared" si="37"/>
        <v>0</v>
      </c>
      <c r="AI109" s="90">
        <f t="shared" si="38"/>
        <v>0</v>
      </c>
      <c r="AJ109" s="90"/>
      <c r="AK109" s="90"/>
    </row>
    <row r="110" spans="1:37" ht="15.75" customHeight="1">
      <c r="A110" s="12"/>
      <c r="B110" s="19" t="s">
        <v>282</v>
      </c>
      <c r="C110" s="65">
        <v>0</v>
      </c>
      <c r="D110" s="19" t="s">
        <v>26</v>
      </c>
      <c r="E110" s="19">
        <v>13</v>
      </c>
      <c r="F110" s="42">
        <f>IF(E110="","",VLOOKUP(E110,Tabel!$A$1:$B$106,2,FALSE))</f>
        <v>138</v>
      </c>
      <c r="G110" s="28"/>
      <c r="H110" s="42">
        <f>IF(G110="","",VLOOKUP(G110,Tabel!$A$1:$B$106,2,FALSE))</f>
      </c>
      <c r="I110" s="28"/>
      <c r="J110" s="42">
        <f>IF(I110="","",VLOOKUP(I110,Tabel!$A$1:$B$106,2,FALSE))</f>
      </c>
      <c r="K110" s="11"/>
      <c r="L110" s="42">
        <f>IF(K110="","",VLOOKUP(K110,Tabel!$A$1:$B$106,2,FALSE))</f>
      </c>
      <c r="M110" s="11"/>
      <c r="N110" s="42"/>
      <c r="O110" s="11"/>
      <c r="P110" s="42"/>
      <c r="Q110" s="11"/>
      <c r="R110" s="42"/>
      <c r="S110" s="12"/>
      <c r="T110" s="42"/>
      <c r="U110" s="12"/>
      <c r="V110" s="42"/>
      <c r="W110" s="86">
        <f t="shared" si="27"/>
        <v>138</v>
      </c>
      <c r="X110" s="86">
        <f t="shared" si="28"/>
        <v>0</v>
      </c>
      <c r="Y110" s="96">
        <f>SUMPRODUCT(LARGE(AA110:AI110,{1,2,3,4,5,6}))+X110</f>
        <v>138</v>
      </c>
      <c r="Z110" s="115">
        <f t="shared" si="29"/>
        <v>1</v>
      </c>
      <c r="AA110" s="90">
        <f t="shared" si="30"/>
        <v>138</v>
      </c>
      <c r="AB110" s="90">
        <f t="shared" si="31"/>
      </c>
      <c r="AC110" s="89">
        <f t="shared" si="32"/>
      </c>
      <c r="AD110" s="89">
        <f t="shared" si="33"/>
      </c>
      <c r="AE110" s="90">
        <f t="shared" si="34"/>
        <v>0</v>
      </c>
      <c r="AF110" s="90">
        <f t="shared" si="35"/>
        <v>0</v>
      </c>
      <c r="AG110" s="90">
        <f t="shared" si="36"/>
        <v>0</v>
      </c>
      <c r="AH110" s="90">
        <f t="shared" si="37"/>
        <v>0</v>
      </c>
      <c r="AI110" s="90">
        <f t="shared" si="38"/>
        <v>0</v>
      </c>
      <c r="AJ110" s="90"/>
      <c r="AK110" s="90"/>
    </row>
    <row r="111" spans="1:37" ht="15.75" customHeight="1">
      <c r="A111" s="12"/>
      <c r="B111" s="26" t="s">
        <v>694</v>
      </c>
      <c r="C111" s="66">
        <v>0</v>
      </c>
      <c r="D111" s="26" t="s">
        <v>25</v>
      </c>
      <c r="E111" s="29"/>
      <c r="F111" s="101"/>
      <c r="G111" s="26"/>
      <c r="H111" s="101"/>
      <c r="I111" s="26"/>
      <c r="J111" s="101"/>
      <c r="K111" s="26"/>
      <c r="L111" s="101"/>
      <c r="M111" s="26"/>
      <c r="N111" s="101"/>
      <c r="O111" s="26"/>
      <c r="P111" s="101"/>
      <c r="Q111" s="29"/>
      <c r="R111" s="101"/>
      <c r="S111" s="26">
        <v>13</v>
      </c>
      <c r="T111" s="42">
        <f>IF(S111="","",VLOOKUP(S111,Tabel!$A$1:$B$106,2,FALSE))</f>
        <v>138</v>
      </c>
      <c r="U111" s="26"/>
      <c r="V111" s="101"/>
      <c r="W111" s="86">
        <f t="shared" si="27"/>
        <v>138</v>
      </c>
      <c r="X111" s="86">
        <f t="shared" si="28"/>
        <v>0</v>
      </c>
      <c r="Y111" s="96">
        <f>SUMPRODUCT(LARGE(AA111:AI111,{1,2,3,4,5,6}))+X111</f>
        <v>138</v>
      </c>
      <c r="Z111" s="115">
        <f t="shared" si="29"/>
        <v>1</v>
      </c>
      <c r="AA111" s="90">
        <f t="shared" si="30"/>
        <v>0</v>
      </c>
      <c r="AB111" s="90">
        <f t="shared" si="31"/>
        <v>0</v>
      </c>
      <c r="AC111" s="89">
        <f t="shared" si="32"/>
        <v>0</v>
      </c>
      <c r="AD111" s="89">
        <f t="shared" si="33"/>
        <v>0</v>
      </c>
      <c r="AE111" s="90">
        <f t="shared" si="34"/>
        <v>0</v>
      </c>
      <c r="AF111" s="90">
        <f t="shared" si="35"/>
        <v>0</v>
      </c>
      <c r="AG111" s="90">
        <f t="shared" si="36"/>
        <v>0</v>
      </c>
      <c r="AH111" s="90">
        <f t="shared" si="37"/>
        <v>138</v>
      </c>
      <c r="AI111" s="90">
        <f t="shared" si="38"/>
        <v>0</v>
      </c>
      <c r="AJ111" s="90"/>
      <c r="AK111" s="90"/>
    </row>
    <row r="112" spans="1:37" ht="15.75" customHeight="1">
      <c r="A112" s="12"/>
      <c r="B112" s="19" t="s">
        <v>724</v>
      </c>
      <c r="C112" s="66">
        <v>0</v>
      </c>
      <c r="D112" s="19" t="s">
        <v>32</v>
      </c>
      <c r="E112" s="29"/>
      <c r="F112" s="101"/>
      <c r="G112" s="26"/>
      <c r="H112" s="101"/>
      <c r="I112" s="26"/>
      <c r="J112" s="101"/>
      <c r="K112" s="26"/>
      <c r="L112" s="101"/>
      <c r="M112" s="26"/>
      <c r="N112" s="101"/>
      <c r="O112" s="26"/>
      <c r="P112" s="101"/>
      <c r="Q112" s="29"/>
      <c r="R112" s="101"/>
      <c r="S112" s="26"/>
      <c r="T112" s="101"/>
      <c r="U112" s="26">
        <v>13</v>
      </c>
      <c r="V112" s="42">
        <f>IF(U112="","",VLOOKUP(U112,Tabel!$A$1:$B$106,2,FALSE))</f>
        <v>138</v>
      </c>
      <c r="W112" s="86">
        <f t="shared" si="27"/>
        <v>138</v>
      </c>
      <c r="X112" s="86">
        <f t="shared" si="28"/>
        <v>0</v>
      </c>
      <c r="Y112" s="96">
        <f>SUMPRODUCT(LARGE(AA112:AI112,{1,2,3,4,5,6}))+X112</f>
        <v>138</v>
      </c>
      <c r="Z112" s="115">
        <f t="shared" si="29"/>
        <v>1</v>
      </c>
      <c r="AA112" s="90">
        <f t="shared" si="30"/>
        <v>0</v>
      </c>
      <c r="AB112" s="90">
        <f t="shared" si="31"/>
        <v>0</v>
      </c>
      <c r="AC112" s="89">
        <f t="shared" si="32"/>
        <v>0</v>
      </c>
      <c r="AD112" s="89">
        <f t="shared" si="33"/>
        <v>0</v>
      </c>
      <c r="AE112" s="90">
        <f t="shared" si="34"/>
        <v>0</v>
      </c>
      <c r="AF112" s="90">
        <f t="shared" si="35"/>
        <v>0</v>
      </c>
      <c r="AG112" s="90">
        <f t="shared" si="36"/>
        <v>0</v>
      </c>
      <c r="AH112" s="90">
        <f t="shared" si="37"/>
        <v>0</v>
      </c>
      <c r="AI112" s="90">
        <f t="shared" si="38"/>
        <v>138</v>
      </c>
      <c r="AJ112" s="90"/>
      <c r="AK112" s="90"/>
    </row>
    <row r="113" spans="1:37" ht="15.75" customHeight="1">
      <c r="A113" s="12"/>
      <c r="B113" s="26" t="s">
        <v>655</v>
      </c>
      <c r="C113" s="66">
        <v>0</v>
      </c>
      <c r="D113" s="26" t="s">
        <v>35</v>
      </c>
      <c r="E113" s="29"/>
      <c r="F113" s="101"/>
      <c r="G113" s="26"/>
      <c r="H113" s="101"/>
      <c r="I113" s="26"/>
      <c r="J113" s="101"/>
      <c r="K113" s="26"/>
      <c r="L113" s="101"/>
      <c r="M113" s="26"/>
      <c r="N113" s="101"/>
      <c r="O113" s="26"/>
      <c r="P113" s="101"/>
      <c r="Q113" s="29">
        <v>14</v>
      </c>
      <c r="R113" s="42">
        <f>IF(Q113="","",VLOOKUP(Q113,Tabel!$A$1:$B$106,2,FALSE))</f>
        <v>134</v>
      </c>
      <c r="S113" s="26"/>
      <c r="T113" s="101"/>
      <c r="U113" s="26"/>
      <c r="V113" s="101"/>
      <c r="W113" s="86">
        <f t="shared" si="27"/>
        <v>134</v>
      </c>
      <c r="X113" s="86">
        <f t="shared" si="28"/>
        <v>0</v>
      </c>
      <c r="Y113" s="96">
        <f>SUMPRODUCT(LARGE(AA113:AI113,{1,2,3,4,5,6}))+X113</f>
        <v>134</v>
      </c>
      <c r="Z113" s="115">
        <f t="shared" si="29"/>
        <v>1</v>
      </c>
      <c r="AA113" s="90">
        <f t="shared" si="30"/>
        <v>0</v>
      </c>
      <c r="AB113" s="90">
        <f t="shared" si="31"/>
        <v>0</v>
      </c>
      <c r="AC113" s="89">
        <f t="shared" si="32"/>
        <v>0</v>
      </c>
      <c r="AD113" s="89">
        <f t="shared" si="33"/>
        <v>0</v>
      </c>
      <c r="AE113" s="90">
        <f t="shared" si="34"/>
        <v>0</v>
      </c>
      <c r="AF113" s="90">
        <f t="shared" si="35"/>
        <v>0</v>
      </c>
      <c r="AG113" s="90">
        <f t="shared" si="36"/>
        <v>134</v>
      </c>
      <c r="AH113" s="90">
        <f t="shared" si="37"/>
        <v>0</v>
      </c>
      <c r="AI113" s="90">
        <f t="shared" si="38"/>
        <v>0</v>
      </c>
      <c r="AJ113" s="90"/>
      <c r="AK113" s="90"/>
    </row>
    <row r="114" spans="1:37" ht="15.75" customHeight="1">
      <c r="A114" s="12"/>
      <c r="B114" s="26" t="s">
        <v>500</v>
      </c>
      <c r="C114" s="66">
        <v>0</v>
      </c>
      <c r="D114" s="27" t="s">
        <v>24</v>
      </c>
      <c r="E114" s="25"/>
      <c r="F114" s="28">
        <f>IF(E114="","",VLOOKUP(E114,Tabel!$A$1:$B$106,2,FALSE))</f>
      </c>
      <c r="G114" s="25"/>
      <c r="H114" s="28">
        <f>IF(G114="","",VLOOKUP(G114,Tabel!$A$1:$B$106,2,FALSE))</f>
      </c>
      <c r="I114" s="11"/>
      <c r="J114" s="28">
        <f>IF(I114="","",VLOOKUP(I114,Tabel!$A$1:$B$106,2,FALSE))</f>
      </c>
      <c r="K114" s="11">
        <v>15</v>
      </c>
      <c r="L114" s="28">
        <f>IF(K114="","",VLOOKUP(K114,Tabel!$A$1:$B$106,2,FALSE))</f>
        <v>130</v>
      </c>
      <c r="M114" s="11"/>
      <c r="N114" s="28"/>
      <c r="O114" s="11"/>
      <c r="P114" s="28"/>
      <c r="Q114" s="11"/>
      <c r="R114" s="28"/>
      <c r="S114" s="12"/>
      <c r="T114" s="28"/>
      <c r="U114" s="12"/>
      <c r="V114" s="28"/>
      <c r="W114" s="86">
        <f t="shared" si="27"/>
        <v>130</v>
      </c>
      <c r="X114" s="86">
        <f t="shared" si="28"/>
        <v>0</v>
      </c>
      <c r="Y114" s="96">
        <f>SUMPRODUCT(LARGE(AA114:AI114,{1,2,3,4,5,6}))+X114</f>
        <v>130</v>
      </c>
      <c r="Z114" s="115">
        <f t="shared" si="29"/>
        <v>1</v>
      </c>
      <c r="AA114" s="90">
        <f t="shared" si="30"/>
      </c>
      <c r="AB114" s="90">
        <f t="shared" si="31"/>
      </c>
      <c r="AC114" s="89">
        <f t="shared" si="32"/>
      </c>
      <c r="AD114" s="89">
        <f t="shared" si="33"/>
        <v>130</v>
      </c>
      <c r="AE114" s="90">
        <f t="shared" si="34"/>
        <v>0</v>
      </c>
      <c r="AF114" s="90">
        <f t="shared" si="35"/>
        <v>0</v>
      </c>
      <c r="AG114" s="90">
        <f t="shared" si="36"/>
        <v>0</v>
      </c>
      <c r="AH114" s="90">
        <f t="shared" si="37"/>
        <v>0</v>
      </c>
      <c r="AI114" s="90">
        <f t="shared" si="38"/>
        <v>0</v>
      </c>
      <c r="AJ114" s="90"/>
      <c r="AK114" s="90"/>
    </row>
    <row r="115" spans="1:35" ht="15.75" customHeight="1">
      <c r="A115" s="12"/>
      <c r="B115" s="26" t="s">
        <v>656</v>
      </c>
      <c r="C115" s="66">
        <v>0</v>
      </c>
      <c r="D115" s="26" t="s">
        <v>35</v>
      </c>
      <c r="E115" s="29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9">
        <v>15</v>
      </c>
      <c r="R115" s="42">
        <f>IF(Q115="","",VLOOKUP(Q115,Tabel!$A$1:$B$106,2,FALSE))</f>
        <v>130</v>
      </c>
      <c r="S115" s="26"/>
      <c r="T115" s="26"/>
      <c r="U115" s="26"/>
      <c r="V115" s="26"/>
      <c r="W115" s="86">
        <f t="shared" si="27"/>
        <v>130</v>
      </c>
      <c r="X115" s="86">
        <f t="shared" si="28"/>
        <v>0</v>
      </c>
      <c r="Y115" s="96">
        <f>SUMPRODUCT(LARGE(AA115:AI115,{1,2,3,4,5,6}))+X115</f>
        <v>130</v>
      </c>
      <c r="Z115" s="115">
        <f t="shared" si="29"/>
        <v>1</v>
      </c>
      <c r="AA115" s="90">
        <f aca="true" t="shared" si="39" ref="AA115:AA124">F115</f>
        <v>0</v>
      </c>
      <c r="AB115" s="90">
        <f aca="true" t="shared" si="40" ref="AB115:AB124">H115</f>
        <v>0</v>
      </c>
      <c r="AC115" s="89">
        <f aca="true" t="shared" si="41" ref="AC115:AC124">J115</f>
        <v>0</v>
      </c>
      <c r="AD115" s="89">
        <f aca="true" t="shared" si="42" ref="AD115:AD124">L115</f>
        <v>0</v>
      </c>
      <c r="AE115" s="90">
        <f aca="true" t="shared" si="43" ref="AE115:AE124">N115</f>
        <v>0</v>
      </c>
      <c r="AF115" s="90">
        <f aca="true" t="shared" si="44" ref="AF115:AF124">P115</f>
        <v>0</v>
      </c>
      <c r="AG115" s="90">
        <f aca="true" t="shared" si="45" ref="AG115:AG124">R115</f>
        <v>130</v>
      </c>
      <c r="AH115" s="90">
        <f aca="true" t="shared" si="46" ref="AH115:AH124">T115</f>
        <v>0</v>
      </c>
      <c r="AI115" s="90">
        <f aca="true" t="shared" si="47" ref="AI115:AI124">V115</f>
        <v>0</v>
      </c>
    </row>
    <row r="116" spans="1:35" ht="15.75" customHeight="1">
      <c r="A116" s="12"/>
      <c r="B116" s="19" t="s">
        <v>501</v>
      </c>
      <c r="C116" s="65">
        <v>0</v>
      </c>
      <c r="D116" s="19" t="s">
        <v>24</v>
      </c>
      <c r="E116" s="25"/>
      <c r="F116" s="28">
        <f>IF(E116="","",VLOOKUP(E116,Tabel!$A$1:$B$106,2,FALSE))</f>
      </c>
      <c r="G116" s="25"/>
      <c r="H116" s="28">
        <f>IF(G116="","",VLOOKUP(G116,Tabel!$A$1:$B$106,2,FALSE))</f>
      </c>
      <c r="I116" s="11"/>
      <c r="J116" s="28">
        <f>IF(I116="","",VLOOKUP(I116,Tabel!$A$1:$B$106,2,FALSE))</f>
      </c>
      <c r="K116" s="11">
        <v>16</v>
      </c>
      <c r="L116" s="28">
        <f>IF(K116="","",VLOOKUP(K116,Tabel!$A$1:$B$106,2,FALSE))</f>
        <v>126</v>
      </c>
      <c r="M116" s="11"/>
      <c r="N116" s="28"/>
      <c r="O116" s="11"/>
      <c r="P116" s="28"/>
      <c r="Q116" s="11"/>
      <c r="R116" s="42"/>
      <c r="S116" s="12"/>
      <c r="T116" s="28"/>
      <c r="U116" s="12"/>
      <c r="V116" s="42"/>
      <c r="W116" s="86">
        <f t="shared" si="27"/>
        <v>126</v>
      </c>
      <c r="X116" s="86">
        <f t="shared" si="28"/>
        <v>0</v>
      </c>
      <c r="Y116" s="96">
        <f>SUMPRODUCT(LARGE(AA116:AI116,{1,2,3,4,5,6}))+X116</f>
        <v>126</v>
      </c>
      <c r="Z116" s="115">
        <f t="shared" si="29"/>
        <v>1</v>
      </c>
      <c r="AA116" s="90">
        <f t="shared" si="39"/>
      </c>
      <c r="AB116" s="90">
        <f t="shared" si="40"/>
      </c>
      <c r="AC116" s="89">
        <f t="shared" si="41"/>
      </c>
      <c r="AD116" s="89">
        <f t="shared" si="42"/>
        <v>126</v>
      </c>
      <c r="AE116" s="90">
        <f t="shared" si="43"/>
        <v>0</v>
      </c>
      <c r="AF116" s="90">
        <f t="shared" si="44"/>
        <v>0</v>
      </c>
      <c r="AG116" s="90">
        <f t="shared" si="45"/>
        <v>0</v>
      </c>
      <c r="AH116" s="90">
        <f t="shared" si="46"/>
        <v>0</v>
      </c>
      <c r="AI116" s="90">
        <f t="shared" si="47"/>
        <v>0</v>
      </c>
    </row>
    <row r="117" spans="1:35" ht="15.75" customHeight="1">
      <c r="A117" s="12"/>
      <c r="B117" s="19" t="s">
        <v>598</v>
      </c>
      <c r="C117" s="66">
        <v>0</v>
      </c>
      <c r="D117" s="26" t="s">
        <v>31</v>
      </c>
      <c r="E117" s="25"/>
      <c r="F117" s="28"/>
      <c r="G117" s="25"/>
      <c r="H117" s="28"/>
      <c r="I117" s="11"/>
      <c r="J117" s="28"/>
      <c r="K117" s="11"/>
      <c r="L117" s="28"/>
      <c r="M117" s="11">
        <v>17</v>
      </c>
      <c r="N117" s="28">
        <f>IF(M117="","",VLOOKUP(M117,Tabel!$A$1:$B$106,2,FALSE))</f>
        <v>122</v>
      </c>
      <c r="O117" s="11"/>
      <c r="P117" s="28"/>
      <c r="Q117" s="11"/>
      <c r="R117" s="42"/>
      <c r="S117" s="12"/>
      <c r="T117" s="28"/>
      <c r="U117" s="12"/>
      <c r="V117" s="28"/>
      <c r="W117" s="86">
        <f t="shared" si="27"/>
        <v>122</v>
      </c>
      <c r="X117" s="86">
        <f t="shared" si="28"/>
        <v>0</v>
      </c>
      <c r="Y117" s="96">
        <f>SUMPRODUCT(LARGE(AA117:AI117,{1,2,3,4,5,6}))+X117</f>
        <v>122</v>
      </c>
      <c r="Z117" s="115">
        <f t="shared" si="29"/>
        <v>1</v>
      </c>
      <c r="AA117" s="90">
        <f t="shared" si="39"/>
        <v>0</v>
      </c>
      <c r="AB117" s="90">
        <f t="shared" si="40"/>
        <v>0</v>
      </c>
      <c r="AC117" s="89">
        <f t="shared" si="41"/>
        <v>0</v>
      </c>
      <c r="AD117" s="89">
        <f t="shared" si="42"/>
        <v>0</v>
      </c>
      <c r="AE117" s="90">
        <f t="shared" si="43"/>
        <v>122</v>
      </c>
      <c r="AF117" s="90">
        <f t="shared" si="44"/>
        <v>0</v>
      </c>
      <c r="AG117" s="90">
        <f t="shared" si="45"/>
        <v>0</v>
      </c>
      <c r="AH117" s="90">
        <f t="shared" si="46"/>
        <v>0</v>
      </c>
      <c r="AI117" s="90">
        <f t="shared" si="47"/>
        <v>0</v>
      </c>
    </row>
    <row r="118" spans="1:35" ht="15.75" customHeight="1">
      <c r="A118" s="12"/>
      <c r="B118" s="19" t="s">
        <v>283</v>
      </c>
      <c r="C118" s="65">
        <v>0</v>
      </c>
      <c r="D118" s="19" t="s">
        <v>36</v>
      </c>
      <c r="E118" s="19"/>
      <c r="F118" s="28">
        <f>IF(E118="","",VLOOKUP(E118,Tabel!$A$1:$B$106,2,FALSE))</f>
      </c>
      <c r="G118" s="28">
        <v>18</v>
      </c>
      <c r="H118" s="28">
        <f>IF(G118="","",VLOOKUP(G118,Tabel!$A$1:$B$106,2,FALSE))</f>
        <v>118</v>
      </c>
      <c r="I118" s="28"/>
      <c r="J118" s="28">
        <f>IF(I118="","",VLOOKUP(I118,Tabel!$A$1:$B$106,2,FALSE))</f>
      </c>
      <c r="K118" s="11"/>
      <c r="L118" s="28">
        <f>IF(K118="","",VLOOKUP(K118,Tabel!$A$1:$B$106,2,FALSE))</f>
      </c>
      <c r="M118" s="11"/>
      <c r="N118" s="28"/>
      <c r="O118" s="11"/>
      <c r="P118" s="28"/>
      <c r="Q118" s="11"/>
      <c r="R118" s="42"/>
      <c r="S118" s="12"/>
      <c r="T118" s="28"/>
      <c r="U118" s="12"/>
      <c r="V118" s="28"/>
      <c r="W118" s="86">
        <f t="shared" si="27"/>
        <v>118</v>
      </c>
      <c r="X118" s="86">
        <f t="shared" si="28"/>
        <v>0</v>
      </c>
      <c r="Y118" s="96">
        <f>SUMPRODUCT(LARGE(AA118:AI118,{1,2,3,4,5,6}))+X118</f>
        <v>118</v>
      </c>
      <c r="Z118" s="115">
        <f t="shared" si="29"/>
        <v>1</v>
      </c>
      <c r="AA118" s="90">
        <f t="shared" si="39"/>
      </c>
      <c r="AB118" s="90">
        <f t="shared" si="40"/>
        <v>118</v>
      </c>
      <c r="AC118" s="89">
        <f t="shared" si="41"/>
      </c>
      <c r="AD118" s="89">
        <f t="shared" si="42"/>
      </c>
      <c r="AE118" s="90">
        <f t="shared" si="43"/>
        <v>0</v>
      </c>
      <c r="AF118" s="90">
        <f t="shared" si="44"/>
        <v>0</v>
      </c>
      <c r="AG118" s="90">
        <f t="shared" si="45"/>
        <v>0</v>
      </c>
      <c r="AH118" s="90">
        <f t="shared" si="46"/>
        <v>0</v>
      </c>
      <c r="AI118" s="90">
        <f t="shared" si="47"/>
        <v>0</v>
      </c>
    </row>
    <row r="119" spans="1:35" ht="15.75" customHeight="1">
      <c r="A119" s="12"/>
      <c r="B119" s="26" t="s">
        <v>696</v>
      </c>
      <c r="C119" s="66">
        <v>0</v>
      </c>
      <c r="D119" s="26" t="s">
        <v>25</v>
      </c>
      <c r="E119" s="29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9"/>
      <c r="R119" s="26"/>
      <c r="S119" s="26">
        <v>20</v>
      </c>
      <c r="T119" s="42">
        <f>IF(S119="","",VLOOKUP(S119,Tabel!$A$1:$B$106,2,FALSE))</f>
        <v>110</v>
      </c>
      <c r="U119" s="26"/>
      <c r="V119" s="26"/>
      <c r="W119" s="86">
        <f t="shared" si="27"/>
        <v>110</v>
      </c>
      <c r="X119" s="86">
        <f t="shared" si="28"/>
        <v>0</v>
      </c>
      <c r="Y119" s="96">
        <f>SUMPRODUCT(LARGE(AA119:AI119,{1,2,3,4,5,6}))+X119</f>
        <v>110</v>
      </c>
      <c r="Z119" s="115">
        <f t="shared" si="29"/>
        <v>1</v>
      </c>
      <c r="AA119" s="90">
        <f t="shared" si="39"/>
        <v>0</v>
      </c>
      <c r="AB119" s="90">
        <f t="shared" si="40"/>
        <v>0</v>
      </c>
      <c r="AC119" s="89">
        <f t="shared" si="41"/>
        <v>0</v>
      </c>
      <c r="AD119" s="89">
        <f t="shared" si="42"/>
        <v>0</v>
      </c>
      <c r="AE119" s="90">
        <f t="shared" si="43"/>
        <v>0</v>
      </c>
      <c r="AF119" s="90">
        <f t="shared" si="44"/>
        <v>0</v>
      </c>
      <c r="AG119" s="90">
        <f t="shared" si="45"/>
        <v>0</v>
      </c>
      <c r="AH119" s="90">
        <f t="shared" si="46"/>
        <v>110</v>
      </c>
      <c r="AI119" s="90">
        <f t="shared" si="47"/>
        <v>0</v>
      </c>
    </row>
    <row r="120" spans="1:35" ht="15.75" customHeight="1">
      <c r="A120" s="12"/>
      <c r="B120" s="19" t="s">
        <v>507</v>
      </c>
      <c r="C120" s="65">
        <v>0</v>
      </c>
      <c r="D120" s="19" t="s">
        <v>29</v>
      </c>
      <c r="E120" s="19"/>
      <c r="F120" s="28">
        <f>IF(E120="","",VLOOKUP(E120,Tabel!$A$1:$B$106,2,FALSE))</f>
      </c>
      <c r="G120" s="28"/>
      <c r="H120" s="28">
        <f>IF(G120="","",VLOOKUP(G120,Tabel!$A$1:$B$106,2,FALSE))</f>
      </c>
      <c r="I120" s="28">
        <v>21</v>
      </c>
      <c r="J120" s="28">
        <f>IF(I120="","",VLOOKUP(I120,Tabel!$A$1:$B$106,2,FALSE))</f>
        <v>107</v>
      </c>
      <c r="K120" s="11"/>
      <c r="L120" s="28">
        <f>IF(K120="","",VLOOKUP(K120,Tabel!$A$1:$B$106,2,FALSE))</f>
      </c>
      <c r="M120" s="11"/>
      <c r="N120" s="28"/>
      <c r="O120" s="11"/>
      <c r="P120" s="28"/>
      <c r="Q120" s="11"/>
      <c r="R120" s="28"/>
      <c r="S120" s="12"/>
      <c r="T120" s="42"/>
      <c r="U120" s="12"/>
      <c r="V120" s="28"/>
      <c r="W120" s="86">
        <f t="shared" si="27"/>
        <v>107</v>
      </c>
      <c r="X120" s="86">
        <f t="shared" si="28"/>
        <v>0</v>
      </c>
      <c r="Y120" s="96">
        <f>SUMPRODUCT(LARGE(AA120:AI120,{1,2,3,4,5,6}))+X120</f>
        <v>107</v>
      </c>
      <c r="Z120" s="115">
        <f t="shared" si="29"/>
        <v>1</v>
      </c>
      <c r="AA120" s="90">
        <f t="shared" si="39"/>
      </c>
      <c r="AB120" s="90">
        <f t="shared" si="40"/>
      </c>
      <c r="AC120" s="89">
        <f t="shared" si="41"/>
        <v>107</v>
      </c>
      <c r="AD120" s="89">
        <f t="shared" si="42"/>
      </c>
      <c r="AE120" s="90">
        <f t="shared" si="43"/>
        <v>0</v>
      </c>
      <c r="AF120" s="90">
        <f t="shared" si="44"/>
        <v>0</v>
      </c>
      <c r="AG120" s="90">
        <f t="shared" si="45"/>
        <v>0</v>
      </c>
      <c r="AH120" s="90">
        <f t="shared" si="46"/>
        <v>0</v>
      </c>
      <c r="AI120" s="90">
        <f t="shared" si="47"/>
        <v>0</v>
      </c>
    </row>
    <row r="121" spans="1:35" ht="15.75" customHeight="1">
      <c r="A121" s="12"/>
      <c r="B121" s="19" t="s">
        <v>725</v>
      </c>
      <c r="C121" s="66">
        <v>0</v>
      </c>
      <c r="D121" s="26" t="s">
        <v>29</v>
      </c>
      <c r="E121" s="29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9"/>
      <c r="R121" s="26"/>
      <c r="S121" s="26"/>
      <c r="T121" s="101"/>
      <c r="U121" s="26">
        <v>22</v>
      </c>
      <c r="V121" s="28">
        <f>IF(U121="","",VLOOKUP(U121,Tabel!$A$1:$B$106,2,FALSE))</f>
        <v>104</v>
      </c>
      <c r="W121" s="86">
        <f t="shared" si="27"/>
        <v>104</v>
      </c>
      <c r="X121" s="86">
        <f t="shared" si="28"/>
        <v>0</v>
      </c>
      <c r="Y121" s="96">
        <f>SUMPRODUCT(LARGE(AA121:AI121,{1,2,3,4,5,6}))+X121</f>
        <v>104</v>
      </c>
      <c r="Z121" s="115">
        <f t="shared" si="29"/>
        <v>1</v>
      </c>
      <c r="AA121" s="90">
        <f t="shared" si="39"/>
        <v>0</v>
      </c>
      <c r="AB121" s="90">
        <f t="shared" si="40"/>
        <v>0</v>
      </c>
      <c r="AC121" s="89">
        <f t="shared" si="41"/>
        <v>0</v>
      </c>
      <c r="AD121" s="89">
        <f t="shared" si="42"/>
        <v>0</v>
      </c>
      <c r="AE121" s="90">
        <f t="shared" si="43"/>
        <v>0</v>
      </c>
      <c r="AF121" s="90">
        <f t="shared" si="44"/>
        <v>0</v>
      </c>
      <c r="AG121" s="90">
        <f t="shared" si="45"/>
        <v>0</v>
      </c>
      <c r="AH121" s="90">
        <f t="shared" si="46"/>
        <v>0</v>
      </c>
      <c r="AI121" s="90">
        <f t="shared" si="47"/>
        <v>104</v>
      </c>
    </row>
    <row r="122" spans="1:35" ht="15.75" customHeight="1">
      <c r="A122" s="12"/>
      <c r="B122" s="26" t="s">
        <v>697</v>
      </c>
      <c r="C122" s="66">
        <v>0</v>
      </c>
      <c r="D122" s="26" t="s">
        <v>28</v>
      </c>
      <c r="E122" s="29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9"/>
      <c r="R122" s="26"/>
      <c r="S122" s="26">
        <v>23</v>
      </c>
      <c r="T122" s="42">
        <f>IF(S122="","",VLOOKUP(S122,Tabel!$A$1:$B$106,2,FALSE))</f>
        <v>101</v>
      </c>
      <c r="U122" s="26"/>
      <c r="V122" s="26"/>
      <c r="W122" s="86">
        <f t="shared" si="27"/>
        <v>101</v>
      </c>
      <c r="X122" s="86">
        <f t="shared" si="28"/>
        <v>0</v>
      </c>
      <c r="Y122" s="96">
        <f>SUMPRODUCT(LARGE(AA122:AI122,{1,2,3,4,5,6}))+X122</f>
        <v>101</v>
      </c>
      <c r="Z122" s="115">
        <f t="shared" si="29"/>
        <v>1</v>
      </c>
      <c r="AA122" s="90">
        <f t="shared" si="39"/>
        <v>0</v>
      </c>
      <c r="AB122" s="90">
        <f t="shared" si="40"/>
        <v>0</v>
      </c>
      <c r="AC122" s="89">
        <f t="shared" si="41"/>
        <v>0</v>
      </c>
      <c r="AD122" s="89">
        <f t="shared" si="42"/>
        <v>0</v>
      </c>
      <c r="AE122" s="90">
        <f t="shared" si="43"/>
        <v>0</v>
      </c>
      <c r="AF122" s="90">
        <f t="shared" si="44"/>
        <v>0</v>
      </c>
      <c r="AG122" s="90">
        <f t="shared" si="45"/>
        <v>0</v>
      </c>
      <c r="AH122" s="90">
        <f t="shared" si="46"/>
        <v>101</v>
      </c>
      <c r="AI122" s="90">
        <f t="shared" si="47"/>
        <v>0</v>
      </c>
    </row>
    <row r="123" spans="1:35" ht="15.75" customHeight="1">
      <c r="A123" s="12"/>
      <c r="B123" s="19" t="s">
        <v>505</v>
      </c>
      <c r="C123" s="65">
        <v>0</v>
      </c>
      <c r="D123" s="19" t="s">
        <v>31</v>
      </c>
      <c r="E123" s="19"/>
      <c r="F123" s="28">
        <f>IF(E123="","",VLOOKUP(E123,Tabel!$A$1:$B$106,2,FALSE))</f>
      </c>
      <c r="G123" s="25"/>
      <c r="H123" s="28">
        <f>IF(G123="","",VLOOKUP(G123,Tabel!$A$1:$B$106,2,FALSE))</f>
      </c>
      <c r="I123" s="28">
        <v>24</v>
      </c>
      <c r="J123" s="28">
        <f>IF(I123="","",VLOOKUP(I123,Tabel!$A$1:$B$106,2,FALSE))</f>
        <v>98</v>
      </c>
      <c r="K123" s="11"/>
      <c r="L123" s="28">
        <f>IF(K123="","",VLOOKUP(K123,Tabel!$A$1:$B$106,2,FALSE))</f>
      </c>
      <c r="M123" s="11"/>
      <c r="N123" s="28"/>
      <c r="O123" s="11"/>
      <c r="P123" s="28"/>
      <c r="Q123" s="11"/>
      <c r="R123" s="28"/>
      <c r="S123" s="12"/>
      <c r="T123" s="42"/>
      <c r="U123" s="12"/>
      <c r="V123" s="28"/>
      <c r="W123" s="86">
        <f t="shared" si="27"/>
        <v>98</v>
      </c>
      <c r="X123" s="86">
        <f t="shared" si="28"/>
        <v>0</v>
      </c>
      <c r="Y123" s="96">
        <f>SUMPRODUCT(LARGE(AA123:AI123,{1,2,3,4,5,6}))+X123</f>
        <v>98</v>
      </c>
      <c r="Z123" s="115">
        <f t="shared" si="29"/>
        <v>1</v>
      </c>
      <c r="AA123" s="90">
        <f t="shared" si="39"/>
      </c>
      <c r="AB123" s="90">
        <f t="shared" si="40"/>
      </c>
      <c r="AC123" s="89">
        <f t="shared" si="41"/>
        <v>98</v>
      </c>
      <c r="AD123" s="89">
        <f t="shared" si="42"/>
      </c>
      <c r="AE123" s="90">
        <f t="shared" si="43"/>
        <v>0</v>
      </c>
      <c r="AF123" s="90">
        <f t="shared" si="44"/>
        <v>0</v>
      </c>
      <c r="AG123" s="90">
        <f t="shared" si="45"/>
        <v>0</v>
      </c>
      <c r="AH123" s="90">
        <f t="shared" si="46"/>
        <v>0</v>
      </c>
      <c r="AI123" s="90">
        <f t="shared" si="47"/>
        <v>0</v>
      </c>
    </row>
    <row r="124" spans="1:35" ht="15.75" customHeight="1">
      <c r="A124" s="12"/>
      <c r="B124" s="26" t="s">
        <v>698</v>
      </c>
      <c r="C124" s="66">
        <v>0</v>
      </c>
      <c r="D124" s="26" t="s">
        <v>25</v>
      </c>
      <c r="E124" s="29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9"/>
      <c r="R124" s="26"/>
      <c r="S124" s="26">
        <v>24</v>
      </c>
      <c r="T124" s="28">
        <f>IF(S124="","",VLOOKUP(S124,Tabel!$A$1:$B$106,2,FALSE))</f>
        <v>98</v>
      </c>
      <c r="U124" s="26"/>
      <c r="V124" s="101"/>
      <c r="W124" s="86">
        <f t="shared" si="27"/>
        <v>98</v>
      </c>
      <c r="X124" s="86">
        <f t="shared" si="28"/>
        <v>0</v>
      </c>
      <c r="Y124" s="96">
        <f>SUMPRODUCT(LARGE(AA124:AI124,{1,2,3,4,5,6}))+X124</f>
        <v>98</v>
      </c>
      <c r="Z124" s="115">
        <f t="shared" si="29"/>
        <v>1</v>
      </c>
      <c r="AA124" s="90">
        <f t="shared" si="39"/>
        <v>0</v>
      </c>
      <c r="AB124" s="90">
        <f t="shared" si="40"/>
        <v>0</v>
      </c>
      <c r="AC124" s="89">
        <f t="shared" si="41"/>
        <v>0</v>
      </c>
      <c r="AD124" s="89">
        <f t="shared" si="42"/>
        <v>0</v>
      </c>
      <c r="AE124" s="90">
        <f t="shared" si="43"/>
        <v>0</v>
      </c>
      <c r="AF124" s="90">
        <f t="shared" si="44"/>
        <v>0</v>
      </c>
      <c r="AG124" s="90">
        <f t="shared" si="45"/>
        <v>0</v>
      </c>
      <c r="AH124" s="90">
        <f t="shared" si="46"/>
        <v>98</v>
      </c>
      <c r="AI124" s="90">
        <f t="shared" si="47"/>
        <v>0</v>
      </c>
    </row>
    <row r="125" spans="1:35" ht="15.75" customHeight="1">
      <c r="A125" s="12"/>
      <c r="B125" s="19" t="s">
        <v>504</v>
      </c>
      <c r="C125" s="65">
        <v>0</v>
      </c>
      <c r="D125" s="19" t="s">
        <v>31</v>
      </c>
      <c r="E125" s="19"/>
      <c r="F125" s="28">
        <f>IF(E125="","",VLOOKUP(E125,Tabel!$A$1:$B$106,2,FALSE))</f>
      </c>
      <c r="G125" s="25"/>
      <c r="H125" s="28">
        <f>IF(G125="","",VLOOKUP(G125,Tabel!$A$1:$B$106,2,FALSE))</f>
      </c>
      <c r="I125" s="28">
        <v>25</v>
      </c>
      <c r="J125" s="28">
        <f>IF(I125="","",VLOOKUP(I125,Tabel!$A$1:$B$106,2,FALSE))</f>
        <v>95</v>
      </c>
      <c r="K125" s="11"/>
      <c r="L125" s="28">
        <f>IF(K125="","",VLOOKUP(K125,Tabel!$A$1:$B$106,2,FALSE))</f>
      </c>
      <c r="M125" s="11"/>
      <c r="N125" s="28"/>
      <c r="O125" s="11"/>
      <c r="P125" s="28"/>
      <c r="Q125" s="11"/>
      <c r="R125" s="28"/>
      <c r="S125" s="12"/>
      <c r="T125" s="28"/>
      <c r="U125" s="12"/>
      <c r="V125" s="42"/>
      <c r="W125" s="86">
        <f t="shared" si="27"/>
        <v>95</v>
      </c>
      <c r="X125" s="86">
        <f t="shared" si="28"/>
        <v>0</v>
      </c>
      <c r="Y125" s="96">
        <f>SUMPRODUCT(LARGE(AA125:AI125,{1,2,3,4,5,6}))+X125</f>
        <v>95</v>
      </c>
      <c r="Z125" s="115">
        <f t="shared" si="29"/>
        <v>1</v>
      </c>
      <c r="AA125" s="90">
        <f>F125</f>
      </c>
      <c r="AB125" s="90">
        <f>H125</f>
      </c>
      <c r="AC125" s="89">
        <f>J125</f>
        <v>95</v>
      </c>
      <c r="AD125" s="89">
        <f>L125</f>
      </c>
      <c r="AE125" s="90">
        <f>N125</f>
        <v>0</v>
      </c>
      <c r="AF125" s="90">
        <f>P125</f>
        <v>0</v>
      </c>
      <c r="AG125" s="90">
        <f>R125</f>
        <v>0</v>
      </c>
      <c r="AH125" s="90">
        <f>T125</f>
        <v>0</v>
      </c>
      <c r="AI125" s="90">
        <f>V125</f>
        <v>0</v>
      </c>
    </row>
    <row r="126" spans="1:35" ht="15.75" customHeight="1">
      <c r="A126" s="12"/>
      <c r="B126" s="19" t="s">
        <v>502</v>
      </c>
      <c r="C126" s="65">
        <v>0</v>
      </c>
      <c r="D126" s="19" t="s">
        <v>29</v>
      </c>
      <c r="E126" s="25"/>
      <c r="F126" s="28">
        <f>IF(E126="","",VLOOKUP(E126,Tabel!$A$1:$B$106,2,FALSE))</f>
      </c>
      <c r="G126" s="25"/>
      <c r="H126" s="28">
        <f>IF(G126="","",VLOOKUP(G126,Tabel!$A$1:$B$106,2,FALSE))</f>
      </c>
      <c r="I126" s="28">
        <v>27</v>
      </c>
      <c r="J126" s="28">
        <f>IF(I126="","",VLOOKUP(I126,Tabel!$A$1:$B$106,2,FALSE))</f>
        <v>89</v>
      </c>
      <c r="K126" s="11"/>
      <c r="L126" s="28">
        <f>IF(K126="","",VLOOKUP(K126,Tabel!$A$1:$B$106,2,FALSE))</f>
      </c>
      <c r="M126" s="11"/>
      <c r="N126" s="28"/>
      <c r="O126" s="11"/>
      <c r="P126" s="28"/>
      <c r="Q126" s="11"/>
      <c r="R126" s="28"/>
      <c r="S126" s="12"/>
      <c r="T126" s="28"/>
      <c r="U126" s="12"/>
      <c r="V126" s="28"/>
      <c r="W126" s="86">
        <f t="shared" si="27"/>
        <v>89</v>
      </c>
      <c r="X126" s="86">
        <f t="shared" si="28"/>
        <v>0</v>
      </c>
      <c r="Y126" s="96">
        <f>SUMPRODUCT(LARGE(AA126:AI126,{1,2,3,4,5,6}))+X126</f>
        <v>89</v>
      </c>
      <c r="Z126" s="115">
        <f t="shared" si="29"/>
        <v>1</v>
      </c>
      <c r="AA126" s="90">
        <f>F126</f>
      </c>
      <c r="AB126" s="90">
        <f>H126</f>
      </c>
      <c r="AC126" s="89">
        <f>J126</f>
        <v>89</v>
      </c>
      <c r="AD126" s="89">
        <f>L126</f>
      </c>
      <c r="AE126" s="90">
        <f>N126</f>
        <v>0</v>
      </c>
      <c r="AF126" s="90">
        <f>P126</f>
        <v>0</v>
      </c>
      <c r="AG126" s="90">
        <f>R126</f>
        <v>0</v>
      </c>
      <c r="AH126" s="90">
        <f>T126</f>
        <v>0</v>
      </c>
      <c r="AI126" s="90">
        <f>V126</f>
        <v>0</v>
      </c>
    </row>
  </sheetData>
  <sheetProtection/>
  <mergeCells count="3">
    <mergeCell ref="U7:Y8"/>
    <mergeCell ref="A10:B10"/>
    <mergeCell ref="C9:D9"/>
  </mergeCells>
  <conditionalFormatting sqref="W9:W126 Y9:Y126">
    <cfRule type="cellIs" priority="1" dxfId="0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AI28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44" bestFit="1" customWidth="1"/>
    <col min="26" max="26" width="4.7109375" style="90" hidden="1" customWidth="1"/>
    <col min="27" max="35" width="0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08"/>
      <c r="B9" s="85" t="s">
        <v>19</v>
      </c>
      <c r="C9" s="83"/>
      <c r="D9" s="8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94" t="s">
        <v>586</v>
      </c>
      <c r="X9" s="50" t="s">
        <v>587</v>
      </c>
      <c r="Y9" s="51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26"/>
      <c r="X10" s="50"/>
      <c r="Y10" s="51"/>
    </row>
    <row r="11" spans="1:35" ht="15.75" customHeight="1">
      <c r="A11" s="14">
        <v>1</v>
      </c>
      <c r="B11" s="19" t="s">
        <v>173</v>
      </c>
      <c r="C11" s="25">
        <v>50</v>
      </c>
      <c r="D11" s="19" t="s">
        <v>41</v>
      </c>
      <c r="E11" s="25">
        <v>1</v>
      </c>
      <c r="F11" s="42">
        <f>IF(E11="","",VLOOKUP(E11,Tabel!$A$1:$B$106,2,FALSE))</f>
        <v>200</v>
      </c>
      <c r="G11" s="25">
        <v>1</v>
      </c>
      <c r="H11" s="42">
        <f>IF(G11="","",VLOOKUP(G11,Tabel!$A$1:$B$106,2,FALSE))</f>
        <v>200</v>
      </c>
      <c r="I11" s="25">
        <v>1</v>
      </c>
      <c r="J11" s="42">
        <f>IF(I11="","",VLOOKUP(I11,Tabel!$A$1:$B$106,2,FALSE))</f>
        <v>200</v>
      </c>
      <c r="K11" s="11">
        <v>1</v>
      </c>
      <c r="L11" s="42">
        <f>IF(K11="","",VLOOKUP(K11,Tabel!$A$1:$B$106,2,FALSE))</f>
        <v>200</v>
      </c>
      <c r="M11" s="11">
        <v>2</v>
      </c>
      <c r="N11" s="42">
        <f>IF(M11="","",VLOOKUP(M11,Tabel!$A$1:$B$106,2,FALSE))</f>
        <v>190</v>
      </c>
      <c r="O11" s="11">
        <v>1</v>
      </c>
      <c r="P11" s="42">
        <f>IF(O11="","",VLOOKUP(O11,Tabel!$A$1:$B$106,2,FALSE))</f>
        <v>200</v>
      </c>
      <c r="Q11" s="11">
        <v>1</v>
      </c>
      <c r="R11" s="42">
        <f>IF(Q11="","",VLOOKUP(Q11,Tabel!$A$1:$B$106,2,FALSE))</f>
        <v>200</v>
      </c>
      <c r="S11" s="12">
        <v>2</v>
      </c>
      <c r="T11" s="42">
        <f>IF(S11="","",VLOOKUP(S11,Tabel!$A$1:$B$106,2,FALSE))</f>
        <v>190</v>
      </c>
      <c r="U11" s="12">
        <v>1</v>
      </c>
      <c r="V11" s="42">
        <f>IF(U11="","",VLOOKUP(U11,Tabel!$A$1:$B$106,2,FALSE))</f>
        <v>200</v>
      </c>
      <c r="W11" s="86">
        <f aca="true" t="shared" si="0" ref="W11:W19">SUM(F11,H11,J11,L11,N11,P11,R11,T11,V11)</f>
        <v>1780</v>
      </c>
      <c r="X11" s="86">
        <f aca="true" t="shared" si="1" ref="X11:X19">IF(COUNT(F11,H11,J11,L11,N11,P11,R11,T11,V11)=7,5,IF(COUNT(F11,H11,J11,L11,N11,P11,R11,T11,V11)=8,15,IF(COUNT(F11,H11,J11,L11,N11,P11,R11,T11,V11)=9,30,0)))</f>
        <v>30</v>
      </c>
      <c r="Y11" s="51">
        <f>SUMPRODUCT(LARGE(AA11:AI11,{1,2,3,4,5,6}))+X11</f>
        <v>1230</v>
      </c>
      <c r="Z11" s="115">
        <f aca="true" t="shared" si="2" ref="Z11:Z19">COUNTA(E11,G11,I11,K11,M11,O11,Q11,S11,U11)</f>
        <v>9</v>
      </c>
      <c r="AA11" s="90">
        <f>F11</f>
        <v>200</v>
      </c>
      <c r="AB11" s="90">
        <f>H11</f>
        <v>200</v>
      </c>
      <c r="AC11" s="89">
        <f>J11</f>
        <v>200</v>
      </c>
      <c r="AD11" s="89">
        <f>L11</f>
        <v>200</v>
      </c>
      <c r="AE11" s="90">
        <f>N11</f>
        <v>190</v>
      </c>
      <c r="AF11" s="90">
        <f>P11</f>
        <v>200</v>
      </c>
      <c r="AG11" s="90">
        <f>R11</f>
        <v>200</v>
      </c>
      <c r="AH11" s="90">
        <f>T11</f>
        <v>190</v>
      </c>
      <c r="AI11" s="90">
        <f>V11</f>
        <v>200</v>
      </c>
    </row>
    <row r="12" spans="1:35" ht="15.75" customHeight="1">
      <c r="A12" s="12">
        <v>2</v>
      </c>
      <c r="B12" s="19" t="s">
        <v>200</v>
      </c>
      <c r="C12" s="25">
        <v>53</v>
      </c>
      <c r="D12" s="19" t="s">
        <v>41</v>
      </c>
      <c r="E12" s="25">
        <v>2</v>
      </c>
      <c r="F12" s="42">
        <f>IF(E12="","",VLOOKUP(E12,Tabel!$A$1:$B$106,2,FALSE))</f>
        <v>190</v>
      </c>
      <c r="G12" s="25">
        <v>2</v>
      </c>
      <c r="H12" s="42">
        <f>IF(G12="","",VLOOKUP(G12,Tabel!$A$1:$B$106,2,FALSE))</f>
        <v>190</v>
      </c>
      <c r="I12" s="25">
        <v>2</v>
      </c>
      <c r="J12" s="42">
        <f>IF(I12="","",VLOOKUP(I12,Tabel!$A$1:$B$106,2,FALSE))</f>
        <v>190</v>
      </c>
      <c r="K12" s="11">
        <v>2</v>
      </c>
      <c r="L12" s="42">
        <f>IF(K12="","",VLOOKUP(K12,Tabel!$A$1:$B$106,2,FALSE))</f>
        <v>190</v>
      </c>
      <c r="M12" s="11">
        <v>1</v>
      </c>
      <c r="N12" s="42">
        <f>IF(M12="","",VLOOKUP(M12,Tabel!$A$1:$B$106,2,FALSE))</f>
        <v>200</v>
      </c>
      <c r="O12" s="11"/>
      <c r="P12" s="42"/>
      <c r="Q12" s="11">
        <v>6</v>
      </c>
      <c r="R12" s="42">
        <f>IF(Q12="","",VLOOKUP(Q12,Tabel!$A$1:$B$106,2,FALSE))</f>
        <v>170</v>
      </c>
      <c r="S12" s="12">
        <v>1</v>
      </c>
      <c r="T12" s="42">
        <f>IF(S12="","",VLOOKUP(S12,Tabel!$A$1:$B$106,2,FALSE))</f>
        <v>200</v>
      </c>
      <c r="U12" s="12"/>
      <c r="V12" s="42"/>
      <c r="W12" s="86">
        <f t="shared" si="0"/>
        <v>1330</v>
      </c>
      <c r="X12" s="86">
        <f t="shared" si="1"/>
        <v>5</v>
      </c>
      <c r="Y12" s="51">
        <f>SUMPRODUCT(LARGE(AA12:AI12,{1,2,3,4,5,6}))+X12</f>
        <v>1165</v>
      </c>
      <c r="Z12" s="115">
        <f t="shared" si="2"/>
        <v>7</v>
      </c>
      <c r="AA12" s="90">
        <f aca="true" t="shared" si="3" ref="AA12:AA28">F12</f>
        <v>190</v>
      </c>
      <c r="AB12" s="90">
        <f aca="true" t="shared" si="4" ref="AB12:AB28">H12</f>
        <v>190</v>
      </c>
      <c r="AC12" s="89">
        <f aca="true" t="shared" si="5" ref="AC12:AC28">J12</f>
        <v>190</v>
      </c>
      <c r="AD12" s="89">
        <f aca="true" t="shared" si="6" ref="AD12:AD28">L12</f>
        <v>190</v>
      </c>
      <c r="AE12" s="90">
        <f aca="true" t="shared" si="7" ref="AE12:AE28">N12</f>
        <v>200</v>
      </c>
      <c r="AF12" s="90">
        <f aca="true" t="shared" si="8" ref="AF12:AF28">P12</f>
        <v>0</v>
      </c>
      <c r="AG12" s="90">
        <f aca="true" t="shared" si="9" ref="AG12:AG28">R12</f>
        <v>170</v>
      </c>
      <c r="AH12" s="90">
        <f aca="true" t="shared" si="10" ref="AH12:AH28">T12</f>
        <v>200</v>
      </c>
      <c r="AI12" s="90">
        <f aca="true" t="shared" si="11" ref="AI12:AI28">V12</f>
        <v>0</v>
      </c>
    </row>
    <row r="13" spans="1:35" ht="15.75" customHeight="1">
      <c r="A13" s="12">
        <v>3</v>
      </c>
      <c r="B13" s="19" t="s">
        <v>158</v>
      </c>
      <c r="C13" s="30">
        <v>48</v>
      </c>
      <c r="D13" s="27" t="s">
        <v>38</v>
      </c>
      <c r="E13" s="25">
        <v>3</v>
      </c>
      <c r="F13" s="42">
        <f>IF(E13="","",VLOOKUP(E13,Tabel!$A$1:$B$106,2,FALSE))</f>
        <v>185</v>
      </c>
      <c r="G13" s="25">
        <v>3</v>
      </c>
      <c r="H13" s="42">
        <f>IF(G13="","",VLOOKUP(G13,Tabel!$A$1:$B$106,2,FALSE))</f>
        <v>185</v>
      </c>
      <c r="I13" s="25"/>
      <c r="J13" s="42">
        <f>IF(I13="","",VLOOKUP(I13,Tabel!$A$1:$B$106,2,FALSE))</f>
      </c>
      <c r="K13" s="11">
        <v>3</v>
      </c>
      <c r="L13" s="42">
        <f>IF(K13="","",VLOOKUP(K13,Tabel!$A$1:$B$106,2,FALSE))</f>
        <v>185</v>
      </c>
      <c r="M13" s="11">
        <v>3</v>
      </c>
      <c r="N13" s="42">
        <f>IF(M13="","",VLOOKUP(M13,Tabel!$A$1:$B$106,2,FALSE))</f>
        <v>185</v>
      </c>
      <c r="O13" s="11">
        <v>2</v>
      </c>
      <c r="P13" s="42">
        <f>IF(O13="","",VLOOKUP(O13,Tabel!$A$1:$B$106,2,FALSE))</f>
        <v>190</v>
      </c>
      <c r="Q13" s="11"/>
      <c r="R13" s="42"/>
      <c r="S13" s="12">
        <v>4</v>
      </c>
      <c r="T13" s="42">
        <f>IF(S13="","",VLOOKUP(S13,Tabel!$A$1:$B$106,2,FALSE))</f>
        <v>180</v>
      </c>
      <c r="U13" s="12">
        <v>5</v>
      </c>
      <c r="V13" s="42">
        <f>IF(U13="","",VLOOKUP(U13,Tabel!$A$1:$B$106,2,FALSE))</f>
        <v>175</v>
      </c>
      <c r="W13" s="86">
        <f t="shared" si="0"/>
        <v>1285</v>
      </c>
      <c r="X13" s="86">
        <f t="shared" si="1"/>
        <v>5</v>
      </c>
      <c r="Y13" s="51">
        <f>SUMPRODUCT(LARGE(AA13:AI13,{1,2,3,4,5,6}))+X13</f>
        <v>1115</v>
      </c>
      <c r="Z13" s="115">
        <f t="shared" si="2"/>
        <v>7</v>
      </c>
      <c r="AA13" s="90">
        <f t="shared" si="3"/>
        <v>185</v>
      </c>
      <c r="AB13" s="90">
        <f t="shared" si="4"/>
        <v>185</v>
      </c>
      <c r="AC13" s="89">
        <f t="shared" si="5"/>
      </c>
      <c r="AD13" s="89">
        <f t="shared" si="6"/>
        <v>185</v>
      </c>
      <c r="AE13" s="90">
        <f t="shared" si="7"/>
        <v>185</v>
      </c>
      <c r="AF13" s="90">
        <f t="shared" si="8"/>
        <v>190</v>
      </c>
      <c r="AG13" s="90">
        <f t="shared" si="9"/>
        <v>0</v>
      </c>
      <c r="AH13" s="90">
        <f t="shared" si="10"/>
        <v>180</v>
      </c>
      <c r="AI13" s="90">
        <f t="shared" si="11"/>
        <v>175</v>
      </c>
    </row>
    <row r="14" spans="1:35" ht="15.75" customHeight="1">
      <c r="A14" s="12">
        <v>4</v>
      </c>
      <c r="B14" s="73" t="s">
        <v>163</v>
      </c>
      <c r="C14" s="75">
        <v>51</v>
      </c>
      <c r="D14" s="73" t="s">
        <v>30</v>
      </c>
      <c r="E14" s="75">
        <v>6</v>
      </c>
      <c r="F14" s="76">
        <f>IF(E14="","",VLOOKUP(E14,Tabel!$A$1:$B$106,2,FALSE))</f>
        <v>170</v>
      </c>
      <c r="G14" s="75">
        <v>4</v>
      </c>
      <c r="H14" s="76">
        <f>IF(G14="","",VLOOKUP(G14,Tabel!$A$1:$B$106,2,FALSE))</f>
        <v>180</v>
      </c>
      <c r="I14" s="75">
        <v>4</v>
      </c>
      <c r="J14" s="76">
        <f>IF(I14="","",VLOOKUP(I14,Tabel!$A$1:$B$106,2,FALSE))</f>
        <v>180</v>
      </c>
      <c r="K14" s="78">
        <v>6</v>
      </c>
      <c r="L14" s="76">
        <f>IF(K14="","",VLOOKUP(K14,Tabel!$A$1:$B$106,2,FALSE))</f>
        <v>170</v>
      </c>
      <c r="M14" s="78">
        <v>5</v>
      </c>
      <c r="N14" s="76">
        <f>IF(M14="","",VLOOKUP(M14,Tabel!$A$1:$B$106,2,FALSE))</f>
        <v>175</v>
      </c>
      <c r="O14" s="78">
        <v>5</v>
      </c>
      <c r="P14" s="76">
        <f>IF(O14="","",VLOOKUP(O14,Tabel!$A$1:$B$106,2,FALSE))</f>
        <v>175</v>
      </c>
      <c r="Q14" s="78">
        <v>4</v>
      </c>
      <c r="R14" s="76">
        <f>IF(Q14="","",VLOOKUP(Q14,Tabel!$A$1:$B$106,2,FALSE))</f>
        <v>180</v>
      </c>
      <c r="S14" s="79">
        <v>7</v>
      </c>
      <c r="T14" s="76">
        <f>IF(S14="","",VLOOKUP(S14,Tabel!$A$1:$B$106,2,FALSE))</f>
        <v>165</v>
      </c>
      <c r="U14" s="79">
        <v>3</v>
      </c>
      <c r="V14" s="76">
        <f>IF(U14="","",VLOOKUP(U14,Tabel!$A$1:$B$106,2,FALSE))</f>
        <v>185</v>
      </c>
      <c r="W14" s="80">
        <f t="shared" si="0"/>
        <v>1580</v>
      </c>
      <c r="X14" s="80">
        <f t="shared" si="1"/>
        <v>30</v>
      </c>
      <c r="Y14" s="93">
        <f>SUMPRODUCT(LARGE(AA14:AI14,{1,2,3,4,5,6}))+X14</f>
        <v>1105</v>
      </c>
      <c r="Z14" s="115">
        <f t="shared" si="2"/>
        <v>9</v>
      </c>
      <c r="AA14" s="90">
        <f t="shared" si="3"/>
        <v>170</v>
      </c>
      <c r="AB14" s="90">
        <f t="shared" si="4"/>
        <v>180</v>
      </c>
      <c r="AC14" s="89">
        <f t="shared" si="5"/>
        <v>180</v>
      </c>
      <c r="AD14" s="89">
        <f t="shared" si="6"/>
        <v>170</v>
      </c>
      <c r="AE14" s="90">
        <f t="shared" si="7"/>
        <v>175</v>
      </c>
      <c r="AF14" s="90">
        <f t="shared" si="8"/>
        <v>175</v>
      </c>
      <c r="AG14" s="90">
        <f t="shared" si="9"/>
        <v>180</v>
      </c>
      <c r="AH14" s="90">
        <f t="shared" si="10"/>
        <v>165</v>
      </c>
      <c r="AI14" s="90">
        <f t="shared" si="11"/>
        <v>185</v>
      </c>
    </row>
    <row r="15" spans="1:35" ht="15.75" customHeight="1">
      <c r="A15" s="12">
        <v>5</v>
      </c>
      <c r="B15" s="73" t="s">
        <v>161</v>
      </c>
      <c r="C15" s="75">
        <v>52</v>
      </c>
      <c r="D15" s="73" t="s">
        <v>30</v>
      </c>
      <c r="E15" s="75">
        <v>4</v>
      </c>
      <c r="F15" s="76">
        <f>IF(E15="","",VLOOKUP(E15,Tabel!$A$1:$B$106,2,FALSE))</f>
        <v>180</v>
      </c>
      <c r="G15" s="75"/>
      <c r="H15" s="76">
        <f>IF(G15="","",VLOOKUP(G15,Tabel!$A$1:$B$106,2,FALSE))</f>
      </c>
      <c r="I15" s="75">
        <v>3</v>
      </c>
      <c r="J15" s="76">
        <f>IF(I15="","",VLOOKUP(I15,Tabel!$A$1:$B$106,2,FALSE))</f>
        <v>185</v>
      </c>
      <c r="K15" s="78">
        <v>4</v>
      </c>
      <c r="L15" s="76">
        <f>IF(K15="","",VLOOKUP(K15,Tabel!$A$1:$B$106,2,FALSE))</f>
        <v>180</v>
      </c>
      <c r="M15" s="78">
        <v>4</v>
      </c>
      <c r="N15" s="76">
        <f>IF(M15="","",VLOOKUP(M15,Tabel!$A$1:$B$106,2,FALSE))</f>
        <v>180</v>
      </c>
      <c r="O15" s="78">
        <v>3</v>
      </c>
      <c r="P15" s="76">
        <f>IF(O15="","",VLOOKUP(O15,Tabel!$A$1:$B$106,2,FALSE))</f>
        <v>185</v>
      </c>
      <c r="Q15" s="78">
        <v>2</v>
      </c>
      <c r="R15" s="76">
        <f>IF(Q15="","",VLOOKUP(Q15,Tabel!$A$1:$B$106,2,FALSE))</f>
        <v>190</v>
      </c>
      <c r="S15" s="79">
        <v>5</v>
      </c>
      <c r="T15" s="76">
        <f>IF(S15="","",VLOOKUP(S15,Tabel!$A$1:$B$106,2,FALSE))</f>
        <v>175</v>
      </c>
      <c r="U15" s="79"/>
      <c r="V15" s="76"/>
      <c r="W15" s="80">
        <f t="shared" si="0"/>
        <v>1275</v>
      </c>
      <c r="X15" s="80">
        <f t="shared" si="1"/>
        <v>5</v>
      </c>
      <c r="Y15" s="93">
        <f>SUMPRODUCT(LARGE(AA15:AI15,{1,2,3,4,5,6}))+X15</f>
        <v>1105</v>
      </c>
      <c r="Z15" s="115">
        <f t="shared" si="2"/>
        <v>7</v>
      </c>
      <c r="AA15" s="90">
        <f t="shared" si="3"/>
        <v>180</v>
      </c>
      <c r="AB15" s="90">
        <f t="shared" si="4"/>
      </c>
      <c r="AC15" s="89">
        <f t="shared" si="5"/>
        <v>185</v>
      </c>
      <c r="AD15" s="89">
        <f t="shared" si="6"/>
        <v>180</v>
      </c>
      <c r="AE15" s="90">
        <f t="shared" si="7"/>
        <v>180</v>
      </c>
      <c r="AF15" s="90">
        <f t="shared" si="8"/>
        <v>185</v>
      </c>
      <c r="AG15" s="90">
        <f t="shared" si="9"/>
        <v>190</v>
      </c>
      <c r="AH15" s="90">
        <f t="shared" si="10"/>
        <v>175</v>
      </c>
      <c r="AI15" s="90">
        <f t="shared" si="11"/>
        <v>0</v>
      </c>
    </row>
    <row r="16" spans="1:35" ht="15.75" customHeight="1">
      <c r="A16" s="12">
        <v>6</v>
      </c>
      <c r="B16" s="73" t="s">
        <v>162</v>
      </c>
      <c r="C16" s="75">
        <v>52</v>
      </c>
      <c r="D16" s="73" t="s">
        <v>30</v>
      </c>
      <c r="E16" s="75">
        <v>7</v>
      </c>
      <c r="F16" s="76">
        <f>IF(E16="","",VLOOKUP(E16,Tabel!$A$1:$B$106,2,FALSE))</f>
        <v>165</v>
      </c>
      <c r="G16" s="75">
        <v>8</v>
      </c>
      <c r="H16" s="76">
        <f>IF(G16="","",VLOOKUP(G16,Tabel!$A$1:$B$106,2,FALSE))</f>
        <v>160</v>
      </c>
      <c r="I16" s="75">
        <v>5</v>
      </c>
      <c r="J16" s="76">
        <f>IF(I16="","",VLOOKUP(I16,Tabel!$A$1:$B$106,2,FALSE))</f>
        <v>175</v>
      </c>
      <c r="K16" s="78">
        <v>7</v>
      </c>
      <c r="L16" s="76">
        <f>IF(K16="","",VLOOKUP(K16,Tabel!$A$1:$B$106,2,FALSE))</f>
        <v>165</v>
      </c>
      <c r="M16" s="78">
        <v>6</v>
      </c>
      <c r="N16" s="76">
        <f>IF(M16="","",VLOOKUP(M16,Tabel!$A$1:$B$106,2,FALSE))</f>
        <v>170</v>
      </c>
      <c r="O16" s="78">
        <v>4</v>
      </c>
      <c r="P16" s="76">
        <f>IF(O16="","",VLOOKUP(O16,Tabel!$A$1:$B$106,2,FALSE))</f>
        <v>180</v>
      </c>
      <c r="Q16" s="78">
        <v>3</v>
      </c>
      <c r="R16" s="76">
        <f>IF(Q16="","",VLOOKUP(Q16,Tabel!$A$1:$B$106,2,FALSE))</f>
        <v>185</v>
      </c>
      <c r="S16" s="79">
        <v>6</v>
      </c>
      <c r="T16" s="76">
        <f>IF(S16="","",VLOOKUP(S16,Tabel!$A$1:$B$106,2,FALSE))</f>
        <v>170</v>
      </c>
      <c r="U16" s="79">
        <v>4</v>
      </c>
      <c r="V16" s="76">
        <f>IF(U16="","",VLOOKUP(U16,Tabel!$A$1:$B$106,2,FALSE))</f>
        <v>180</v>
      </c>
      <c r="W16" s="80">
        <f t="shared" si="0"/>
        <v>1550</v>
      </c>
      <c r="X16" s="80">
        <f t="shared" si="1"/>
        <v>30</v>
      </c>
      <c r="Y16" s="93">
        <f>SUMPRODUCT(LARGE(AA16:AI16,{1,2,3,4,5,6}))+X16</f>
        <v>1090</v>
      </c>
      <c r="Z16" s="115">
        <f t="shared" si="2"/>
        <v>9</v>
      </c>
      <c r="AA16" s="90">
        <f t="shared" si="3"/>
        <v>165</v>
      </c>
      <c r="AB16" s="90">
        <f t="shared" si="4"/>
        <v>160</v>
      </c>
      <c r="AC16" s="89">
        <f t="shared" si="5"/>
        <v>175</v>
      </c>
      <c r="AD16" s="89">
        <f t="shared" si="6"/>
        <v>165</v>
      </c>
      <c r="AE16" s="90">
        <f t="shared" si="7"/>
        <v>170</v>
      </c>
      <c r="AF16" s="90">
        <f t="shared" si="8"/>
        <v>180</v>
      </c>
      <c r="AG16" s="90">
        <f t="shared" si="9"/>
        <v>185</v>
      </c>
      <c r="AH16" s="90">
        <f t="shared" si="10"/>
        <v>170</v>
      </c>
      <c r="AI16" s="90">
        <f t="shared" si="11"/>
        <v>180</v>
      </c>
    </row>
    <row r="17" spans="1:35" ht="15.75" customHeight="1">
      <c r="A17" s="12">
        <v>7</v>
      </c>
      <c r="B17" s="26" t="s">
        <v>164</v>
      </c>
      <c r="C17" s="29">
        <v>52</v>
      </c>
      <c r="D17" s="26" t="s">
        <v>27</v>
      </c>
      <c r="E17" s="29">
        <v>8</v>
      </c>
      <c r="F17" s="42">
        <f>IF(E17="","",VLOOKUP(E17,Tabel!$A$1:$B$106,2,FALSE))</f>
        <v>160</v>
      </c>
      <c r="G17" s="25">
        <v>9</v>
      </c>
      <c r="H17" s="42">
        <f>IF(G17="","",VLOOKUP(G17,Tabel!$A$1:$B$106,2,FALSE))</f>
        <v>155</v>
      </c>
      <c r="I17" s="25">
        <v>9</v>
      </c>
      <c r="J17" s="42">
        <f>IF(I17="","",VLOOKUP(I17,Tabel!$A$1:$B$106,2,FALSE))</f>
        <v>155</v>
      </c>
      <c r="K17" s="11">
        <v>9</v>
      </c>
      <c r="L17" s="42">
        <f>IF(K17="","",VLOOKUP(K17,Tabel!$A$1:$B$106,2,FALSE))</f>
        <v>155</v>
      </c>
      <c r="M17" s="11">
        <v>7</v>
      </c>
      <c r="N17" s="42">
        <f>IF(M17="","",VLOOKUP(M17,Tabel!$A$1:$B$106,2,FALSE))</f>
        <v>165</v>
      </c>
      <c r="O17" s="11">
        <v>7</v>
      </c>
      <c r="P17" s="42">
        <f>IF(O17="","",VLOOKUP(O17,Tabel!$A$1:$B$106,2,FALSE))</f>
        <v>165</v>
      </c>
      <c r="Q17" s="11">
        <v>5</v>
      </c>
      <c r="R17" s="42">
        <f>IF(Q17="","",VLOOKUP(Q17,Tabel!$A$1:$B$106,2,FALSE))</f>
        <v>175</v>
      </c>
      <c r="S17" s="12">
        <v>8</v>
      </c>
      <c r="T17" s="42">
        <f>IF(S17="","",VLOOKUP(S17,Tabel!$A$1:$B$106,2,FALSE))</f>
        <v>160</v>
      </c>
      <c r="U17" s="12">
        <v>7</v>
      </c>
      <c r="V17" s="42">
        <f>IF(U17="","",VLOOKUP(U17,Tabel!$A$1:$B$106,2,FALSE))</f>
        <v>165</v>
      </c>
      <c r="W17" s="86">
        <f t="shared" si="0"/>
        <v>1455</v>
      </c>
      <c r="X17" s="86">
        <f t="shared" si="1"/>
        <v>30</v>
      </c>
      <c r="Y17" s="51">
        <f>SUMPRODUCT(LARGE(AA17:AI17,{1,2,3,4,5,6}))+X17</f>
        <v>1020</v>
      </c>
      <c r="Z17" s="115">
        <f t="shared" si="2"/>
        <v>9</v>
      </c>
      <c r="AA17" s="90">
        <f t="shared" si="3"/>
        <v>160</v>
      </c>
      <c r="AB17" s="90">
        <f t="shared" si="4"/>
        <v>155</v>
      </c>
      <c r="AC17" s="89">
        <f t="shared" si="5"/>
        <v>155</v>
      </c>
      <c r="AD17" s="89">
        <f t="shared" si="6"/>
        <v>155</v>
      </c>
      <c r="AE17" s="90">
        <f t="shared" si="7"/>
        <v>165</v>
      </c>
      <c r="AF17" s="90">
        <f t="shared" si="8"/>
        <v>165</v>
      </c>
      <c r="AG17" s="90">
        <f t="shared" si="9"/>
        <v>175</v>
      </c>
      <c r="AH17" s="90">
        <f t="shared" si="10"/>
        <v>160</v>
      </c>
      <c r="AI17" s="90">
        <f t="shared" si="11"/>
        <v>165</v>
      </c>
    </row>
    <row r="18" spans="1:35" ht="15.75" customHeight="1">
      <c r="A18" s="12">
        <v>8</v>
      </c>
      <c r="B18" s="26" t="s">
        <v>165</v>
      </c>
      <c r="C18" s="29">
        <v>30</v>
      </c>
      <c r="D18" s="26" t="s">
        <v>23</v>
      </c>
      <c r="E18" s="29">
        <v>9</v>
      </c>
      <c r="F18" s="42">
        <f>IF(E18="","",VLOOKUP(E18,Tabel!$A$1:$B$106,2,FALSE))</f>
        <v>155</v>
      </c>
      <c r="G18" s="25">
        <v>11</v>
      </c>
      <c r="H18" s="42">
        <f>IF(G18="","",VLOOKUP(G18,Tabel!$A$1:$B$106,2,FALSE))</f>
        <v>146</v>
      </c>
      <c r="I18" s="25">
        <v>11</v>
      </c>
      <c r="J18" s="42">
        <f>IF(I18="","",VLOOKUP(I18,Tabel!$A$1:$B$106,2,FALSE))</f>
        <v>146</v>
      </c>
      <c r="K18" s="11">
        <v>10</v>
      </c>
      <c r="L18" s="42">
        <f>IF(K18="","",VLOOKUP(K18,Tabel!$A$1:$B$106,2,FALSE))</f>
        <v>150</v>
      </c>
      <c r="M18" s="11">
        <v>9</v>
      </c>
      <c r="N18" s="42">
        <f>IF(M18="","",VLOOKUP(M18,Tabel!$A$1:$B$106,2,FALSE))</f>
        <v>155</v>
      </c>
      <c r="O18" s="11">
        <v>9</v>
      </c>
      <c r="P18" s="42">
        <f>IF(O18="","",VLOOKUP(O18,Tabel!$A$1:$B$106,2,FALSE))</f>
        <v>155</v>
      </c>
      <c r="Q18" s="11">
        <v>8</v>
      </c>
      <c r="R18" s="42">
        <f>IF(Q18="","",VLOOKUP(Q18,Tabel!$A$1:$B$106,2,FALSE))</f>
        <v>160</v>
      </c>
      <c r="S18" s="12">
        <v>10</v>
      </c>
      <c r="T18" s="42">
        <f>IF(S18="","",VLOOKUP(S18,Tabel!$A$1:$B$106,2,FALSE))</f>
        <v>150</v>
      </c>
      <c r="U18" s="12">
        <v>9</v>
      </c>
      <c r="V18" s="42">
        <f>IF(U18="","",VLOOKUP(U18,Tabel!$A$1:$B$106,2,FALSE))</f>
        <v>155</v>
      </c>
      <c r="W18" s="86">
        <f t="shared" si="0"/>
        <v>1372</v>
      </c>
      <c r="X18" s="86">
        <f t="shared" si="1"/>
        <v>30</v>
      </c>
      <c r="Y18" s="51">
        <f>SUMPRODUCT(LARGE(AA18:AI18,{1,2,3,4,5,6}))+X18</f>
        <v>960</v>
      </c>
      <c r="Z18" s="115">
        <f t="shared" si="2"/>
        <v>9</v>
      </c>
      <c r="AA18" s="90">
        <f t="shared" si="3"/>
        <v>155</v>
      </c>
      <c r="AB18" s="90">
        <f t="shared" si="4"/>
        <v>146</v>
      </c>
      <c r="AC18" s="89">
        <f t="shared" si="5"/>
        <v>146</v>
      </c>
      <c r="AD18" s="89">
        <f t="shared" si="6"/>
        <v>150</v>
      </c>
      <c r="AE18" s="90">
        <f t="shared" si="7"/>
        <v>155</v>
      </c>
      <c r="AF18" s="90">
        <f t="shared" si="8"/>
        <v>155</v>
      </c>
      <c r="AG18" s="90">
        <f t="shared" si="9"/>
        <v>160</v>
      </c>
      <c r="AH18" s="90">
        <f t="shared" si="10"/>
        <v>150</v>
      </c>
      <c r="AI18" s="90">
        <f t="shared" si="11"/>
        <v>155</v>
      </c>
    </row>
    <row r="19" spans="1:35" ht="15.75" customHeight="1">
      <c r="A19" s="12">
        <v>9</v>
      </c>
      <c r="B19" s="19" t="s">
        <v>750</v>
      </c>
      <c r="C19" s="25">
        <v>44</v>
      </c>
      <c r="D19" s="19" t="s">
        <v>23</v>
      </c>
      <c r="E19" s="25"/>
      <c r="F19" s="42">
        <f>IF(E19="","",VLOOKUP(E19,Tabel!$A$1:$B$106,2,FALSE))</f>
      </c>
      <c r="G19" s="25">
        <v>10</v>
      </c>
      <c r="H19" s="42">
        <f>IF(G19="","",VLOOKUP(G19,Tabel!$A$1:$B$106,2,FALSE))</f>
        <v>150</v>
      </c>
      <c r="I19" s="25">
        <v>10</v>
      </c>
      <c r="J19" s="42">
        <f>IF(I19="","",VLOOKUP(I19,Tabel!$A$1:$B$106,2,FALSE))</f>
        <v>150</v>
      </c>
      <c r="K19" s="11"/>
      <c r="L19" s="42">
        <f>IF(K19="","",VLOOKUP(K19,Tabel!$A$1:$B$106,2,FALSE))</f>
      </c>
      <c r="M19" s="11">
        <v>8</v>
      </c>
      <c r="N19" s="42">
        <f>IF(M19="","",VLOOKUP(M19,Tabel!$A$1:$B$106,2,FALSE))</f>
        <v>160</v>
      </c>
      <c r="O19" s="11">
        <v>8</v>
      </c>
      <c r="P19" s="42">
        <f>IF(O19="","",VLOOKUP(O19,Tabel!$A$1:$B$106,2,FALSE))</f>
        <v>160</v>
      </c>
      <c r="Q19" s="11">
        <v>7</v>
      </c>
      <c r="R19" s="42">
        <f>IF(Q19="","",VLOOKUP(Q19,Tabel!$A$1:$B$106,2,FALSE))</f>
        <v>165</v>
      </c>
      <c r="S19" s="12">
        <v>9</v>
      </c>
      <c r="T19" s="42">
        <f>IF(S19="","",VLOOKUP(S19,Tabel!$A$1:$B$106,2,FALSE))</f>
        <v>155</v>
      </c>
      <c r="U19" s="12">
        <v>8</v>
      </c>
      <c r="V19" s="42">
        <f>IF(U19="","",VLOOKUP(U19,Tabel!$A$1:$B$106,2,FALSE))</f>
        <v>160</v>
      </c>
      <c r="W19" s="86">
        <f t="shared" si="0"/>
        <v>1100</v>
      </c>
      <c r="X19" s="86">
        <f t="shared" si="1"/>
        <v>5</v>
      </c>
      <c r="Y19" s="51">
        <f>SUMPRODUCT(LARGE(AA19:AI19,{1,2,3,4,5,6}))+X19</f>
        <v>955</v>
      </c>
      <c r="Z19" s="115">
        <f t="shared" si="2"/>
        <v>7</v>
      </c>
      <c r="AA19" s="90">
        <f t="shared" si="3"/>
      </c>
      <c r="AB19" s="90">
        <f t="shared" si="4"/>
        <v>150</v>
      </c>
      <c r="AC19" s="89">
        <f t="shared" si="5"/>
        <v>150</v>
      </c>
      <c r="AD19" s="89">
        <f t="shared" si="6"/>
      </c>
      <c r="AE19" s="90">
        <f t="shared" si="7"/>
        <v>160</v>
      </c>
      <c r="AF19" s="90">
        <f t="shared" si="8"/>
        <v>160</v>
      </c>
      <c r="AG19" s="90">
        <f t="shared" si="9"/>
        <v>165</v>
      </c>
      <c r="AH19" s="90">
        <f t="shared" si="10"/>
        <v>155</v>
      </c>
      <c r="AI19" s="90">
        <f t="shared" si="11"/>
        <v>160</v>
      </c>
    </row>
    <row r="20" spans="1:35" ht="15.75" customHeight="1">
      <c r="A20" s="12"/>
      <c r="B20" s="19"/>
      <c r="C20" s="25"/>
      <c r="D20" s="19"/>
      <c r="E20" s="25"/>
      <c r="F20" s="42"/>
      <c r="G20" s="25"/>
      <c r="H20" s="42"/>
      <c r="I20" s="25"/>
      <c r="J20" s="42"/>
      <c r="K20" s="11"/>
      <c r="L20" s="42"/>
      <c r="M20" s="11"/>
      <c r="N20" s="42"/>
      <c r="O20" s="11"/>
      <c r="P20" s="42"/>
      <c r="Q20" s="11"/>
      <c r="R20" s="42"/>
      <c r="S20" s="12"/>
      <c r="T20" s="42"/>
      <c r="U20" s="12"/>
      <c r="V20" s="42"/>
      <c r="W20" s="86"/>
      <c r="X20" s="86"/>
      <c r="Y20" s="51"/>
      <c r="Z20" s="115"/>
      <c r="AA20" s="90"/>
      <c r="AB20" s="90"/>
      <c r="AC20" s="89"/>
      <c r="AD20" s="89"/>
      <c r="AE20" s="90"/>
      <c r="AF20" s="90"/>
      <c r="AG20" s="90"/>
      <c r="AH20" s="90"/>
      <c r="AI20" s="90"/>
    </row>
    <row r="21" spans="1:35" ht="15.75" customHeight="1">
      <c r="A21" s="12"/>
      <c r="B21" s="19" t="s">
        <v>174</v>
      </c>
      <c r="C21" s="25">
        <v>48</v>
      </c>
      <c r="D21" s="19" t="s">
        <v>26</v>
      </c>
      <c r="E21" s="25"/>
      <c r="F21" s="42">
        <f>IF(E21="","",VLOOKUP(E21,Tabel!$A$1:$B$106,2,FALSE))</f>
      </c>
      <c r="G21" s="25">
        <v>6</v>
      </c>
      <c r="H21" s="42">
        <f>IF(G21="","",VLOOKUP(G21,Tabel!$A$1:$B$106,2,FALSE))</f>
        <v>170</v>
      </c>
      <c r="I21" s="25">
        <v>7</v>
      </c>
      <c r="J21" s="42">
        <f>IF(I21="","",VLOOKUP(I21,Tabel!$A$1:$B$106,2,FALSE))</f>
        <v>165</v>
      </c>
      <c r="K21" s="11"/>
      <c r="L21" s="42">
        <f>IF(K21="","",VLOOKUP(K21,Tabel!$A$1:$B$106,2,FALSE))</f>
      </c>
      <c r="M21" s="11"/>
      <c r="N21" s="42">
        <f>IF(M21="","",VLOOKUP(M21,Tabel!$A$1:$B$106,2,FALSE))</f>
      </c>
      <c r="O21" s="11"/>
      <c r="P21" s="42"/>
      <c r="Q21" s="11"/>
      <c r="R21" s="42"/>
      <c r="S21" s="12"/>
      <c r="T21" s="42"/>
      <c r="U21" s="12">
        <v>6</v>
      </c>
      <c r="V21" s="42">
        <f>IF(U21="","",VLOOKUP(U21,Tabel!$A$1:$B$106,2,FALSE))</f>
        <v>170</v>
      </c>
      <c r="W21" s="86">
        <f aca="true" t="shared" si="12" ref="W21:W28">SUM(F21,H21,J21,L21,N21,P21,R21,T21,V21)</f>
        <v>505</v>
      </c>
      <c r="X21" s="86">
        <f>IF(COUNT(F21,H21,J21,L21,N21,P21,R21,T21,V21)=7,5,IF(COUNT(F21,H21,J21,L21,N21,P21,R21,T21,V21)=8,15,IF(COUNT(F21,H21,J21,L21,N21,P21,R21,T21,V21)=9,30,0)))</f>
        <v>0</v>
      </c>
      <c r="Y21" s="51">
        <f>SUMPRODUCT(LARGE(AA21:AI21,{1,2,3,4,5,6}))+X21</f>
        <v>505</v>
      </c>
      <c r="Z21" s="115">
        <f aca="true" t="shared" si="13" ref="Z21:Z28">COUNTA(E21,G21,I21,K21,M21,O21,Q21,S21,U21)</f>
        <v>3</v>
      </c>
      <c r="AA21" s="90">
        <f t="shared" si="3"/>
      </c>
      <c r="AB21" s="90">
        <f t="shared" si="4"/>
        <v>170</v>
      </c>
      <c r="AC21" s="89">
        <f t="shared" si="5"/>
        <v>165</v>
      </c>
      <c r="AD21" s="89">
        <f t="shared" si="6"/>
      </c>
      <c r="AE21" s="90">
        <f t="shared" si="7"/>
      </c>
      <c r="AF21" s="90">
        <f t="shared" si="8"/>
        <v>0</v>
      </c>
      <c r="AG21" s="90">
        <f t="shared" si="9"/>
        <v>0</v>
      </c>
      <c r="AH21" s="90">
        <f t="shared" si="10"/>
        <v>0</v>
      </c>
      <c r="AI21" s="90">
        <f t="shared" si="11"/>
        <v>170</v>
      </c>
    </row>
    <row r="22" spans="1:35" ht="15.75" customHeight="1">
      <c r="A22" s="12"/>
      <c r="B22" s="19" t="s">
        <v>160</v>
      </c>
      <c r="C22" s="25">
        <v>51</v>
      </c>
      <c r="D22" s="19" t="s">
        <v>69</v>
      </c>
      <c r="E22" s="25"/>
      <c r="F22" s="42">
        <f>IF(E22="","",VLOOKUP(E22,Tabel!$A$1:$B$106,2,FALSE))</f>
      </c>
      <c r="G22" s="25">
        <v>7</v>
      </c>
      <c r="H22" s="42">
        <f>IF(G22="","",VLOOKUP(G22,Tabel!$A$1:$B$106,2,FALSE))</f>
        <v>165</v>
      </c>
      <c r="I22" s="25">
        <v>6</v>
      </c>
      <c r="J22" s="42">
        <f>IF(I22="","",VLOOKUP(I22,Tabel!$A$1:$B$106,2,FALSE))</f>
        <v>170</v>
      </c>
      <c r="K22" s="11">
        <v>8</v>
      </c>
      <c r="L22" s="42">
        <f>IF(K22="","",VLOOKUP(K22,Tabel!$A$1:$B$106,2,FALSE))</f>
        <v>160</v>
      </c>
      <c r="M22" s="13"/>
      <c r="N22" s="42">
        <f>IF(M22="","",VLOOKUP(M22,Tabel!$A$1:$B$106,2,FALSE))</f>
      </c>
      <c r="O22" s="11"/>
      <c r="P22" s="42"/>
      <c r="Q22" s="13"/>
      <c r="R22" s="42"/>
      <c r="S22" s="12"/>
      <c r="T22" s="42"/>
      <c r="U22" s="12"/>
      <c r="V22" s="42"/>
      <c r="W22" s="86">
        <f t="shared" si="12"/>
        <v>495</v>
      </c>
      <c r="X22" s="86">
        <f>IF(COUNT(F22,H22,J22,L22,N22,P22,R22,T22,V22)=7,5,IF(COUNT(F22,H22,J22,L22,N22,P22,R22,T22,V22)=8,15,IF(COUNT(F22,H22,J22,L22,N22,P22,R22,T22,V22)=9,30,0)))</f>
        <v>0</v>
      </c>
      <c r="Y22" s="51">
        <f>SUMPRODUCT(LARGE(AA22:AI22,{1,2,3,4,5,6}))+X22</f>
        <v>495</v>
      </c>
      <c r="Z22" s="115">
        <f t="shared" si="13"/>
        <v>3</v>
      </c>
      <c r="AA22" s="90">
        <f t="shared" si="3"/>
      </c>
      <c r="AB22" s="90">
        <f t="shared" si="4"/>
        <v>165</v>
      </c>
      <c r="AC22" s="89">
        <f t="shared" si="5"/>
        <v>170</v>
      </c>
      <c r="AD22" s="89">
        <f t="shared" si="6"/>
        <v>160</v>
      </c>
      <c r="AE22" s="90">
        <f t="shared" si="7"/>
      </c>
      <c r="AF22" s="90">
        <f t="shared" si="8"/>
        <v>0</v>
      </c>
      <c r="AG22" s="90">
        <f t="shared" si="9"/>
        <v>0</v>
      </c>
      <c r="AH22" s="90">
        <f t="shared" si="10"/>
        <v>0</v>
      </c>
      <c r="AI22" s="90">
        <f t="shared" si="11"/>
        <v>0</v>
      </c>
    </row>
    <row r="23" spans="1:35" ht="15.75" customHeight="1">
      <c r="A23" s="12"/>
      <c r="B23" s="19" t="s">
        <v>159</v>
      </c>
      <c r="C23" s="25">
        <v>52</v>
      </c>
      <c r="D23" s="19" t="s">
        <v>39</v>
      </c>
      <c r="E23" s="25">
        <v>5</v>
      </c>
      <c r="F23" s="42">
        <f>IF(E23="","",VLOOKUP(E23,Tabel!$A$1:$B$106,2,FALSE))</f>
        <v>175</v>
      </c>
      <c r="G23" s="25">
        <v>5</v>
      </c>
      <c r="H23" s="42">
        <f>IF(G23="","",VLOOKUP(G23,Tabel!$A$1:$B$106,2,FALSE))</f>
        <v>175</v>
      </c>
      <c r="I23" s="25"/>
      <c r="J23" s="42">
        <f>IF(I23="","",VLOOKUP(I23,Tabel!$A$1:$B$106,2,FALSE))</f>
      </c>
      <c r="K23" s="11"/>
      <c r="L23" s="42">
        <f>IF(K23="","",VLOOKUP(K23,Tabel!$A$1:$B$106,2,FALSE))</f>
      </c>
      <c r="M23" s="11"/>
      <c r="N23" s="42">
        <f>IF(M23="","",VLOOKUP(M23,Tabel!$A$1:$B$106,2,FALSE))</f>
      </c>
      <c r="O23" s="11"/>
      <c r="P23" s="42"/>
      <c r="Q23" s="11"/>
      <c r="R23" s="42"/>
      <c r="S23" s="12"/>
      <c r="T23" s="42"/>
      <c r="U23" s="12"/>
      <c r="V23" s="42"/>
      <c r="W23" s="86">
        <f t="shared" si="12"/>
        <v>350</v>
      </c>
      <c r="X23" s="86">
        <f>IF(COUNT(F23,H23,J23,L23,N23,P23,R23,T23,V23)=7,5,IF(COUNT(F23,H23,J23,L23,N23,P23,R23,T23,V23)=8,15,IF(COUNT(F23,H23,J23,L23,N23,P23,R23,T23,V23)=9,30,0)))</f>
        <v>0</v>
      </c>
      <c r="Y23" s="51">
        <f>SUMPRODUCT(LARGE(AA23:AI23,{1,2,3,4,5,6}))+X23</f>
        <v>350</v>
      </c>
      <c r="Z23" s="115">
        <f t="shared" si="13"/>
        <v>2</v>
      </c>
      <c r="AA23" s="90">
        <f t="shared" si="3"/>
        <v>175</v>
      </c>
      <c r="AB23" s="90">
        <f t="shared" si="4"/>
        <v>175</v>
      </c>
      <c r="AC23" s="89">
        <f t="shared" si="5"/>
      </c>
      <c r="AD23" s="89">
        <f t="shared" si="6"/>
      </c>
      <c r="AE23" s="90">
        <f t="shared" si="7"/>
      </c>
      <c r="AF23" s="90">
        <f t="shared" si="8"/>
        <v>0</v>
      </c>
      <c r="AG23" s="90">
        <f t="shared" si="9"/>
        <v>0</v>
      </c>
      <c r="AH23" s="90">
        <f t="shared" si="10"/>
        <v>0</v>
      </c>
      <c r="AI23" s="90">
        <f t="shared" si="11"/>
        <v>0</v>
      </c>
    </row>
    <row r="24" spans="1:35" ht="15.75" customHeight="1">
      <c r="A24" s="12"/>
      <c r="B24" s="19" t="s">
        <v>752</v>
      </c>
      <c r="C24" s="25">
        <v>53</v>
      </c>
      <c r="D24" s="19" t="s">
        <v>39</v>
      </c>
      <c r="E24" s="25"/>
      <c r="F24" s="42"/>
      <c r="G24" s="25"/>
      <c r="H24" s="42"/>
      <c r="I24" s="25"/>
      <c r="J24" s="42"/>
      <c r="K24" s="11"/>
      <c r="L24" s="42"/>
      <c r="M24" s="11"/>
      <c r="N24" s="42"/>
      <c r="O24" s="11"/>
      <c r="P24" s="42"/>
      <c r="Q24" s="11"/>
      <c r="R24" s="42"/>
      <c r="S24" s="12"/>
      <c r="T24" s="42"/>
      <c r="U24" s="12">
        <v>2</v>
      </c>
      <c r="V24" s="42">
        <f>IF(U24="","",VLOOKUP(U24,Tabel!$A$1:$B$106,2,FALSE))</f>
        <v>190</v>
      </c>
      <c r="W24" s="86">
        <f t="shared" si="12"/>
        <v>190</v>
      </c>
      <c r="X24" s="86">
        <f>IF(COUNT(F24,H24,J24,L24,N24,P24,R24,T24,V24)=7,5,IF(COUNT(F24,H24,J24,L24,N24,P24,R24,T24,V24)=8,10,IF(COUNT(F24,H24,J24,L24,N24,P24,R24,T24,V24)=9,15,0)))</f>
        <v>0</v>
      </c>
      <c r="Y24" s="51">
        <f>SUMPRODUCT(LARGE(AA24:AI24,{1,2,3,4,5,6}))+X24</f>
        <v>190</v>
      </c>
      <c r="Z24" s="115">
        <f t="shared" si="13"/>
        <v>1</v>
      </c>
      <c r="AA24" s="90">
        <f t="shared" si="3"/>
        <v>0</v>
      </c>
      <c r="AB24" s="90">
        <f t="shared" si="4"/>
        <v>0</v>
      </c>
      <c r="AC24" s="89">
        <f t="shared" si="5"/>
        <v>0</v>
      </c>
      <c r="AD24" s="89">
        <f t="shared" si="6"/>
        <v>0</v>
      </c>
      <c r="AE24" s="90">
        <f t="shared" si="7"/>
        <v>0</v>
      </c>
      <c r="AF24" s="90">
        <f t="shared" si="8"/>
        <v>0</v>
      </c>
      <c r="AG24" s="90">
        <f t="shared" si="9"/>
        <v>0</v>
      </c>
      <c r="AH24" s="90">
        <f t="shared" si="10"/>
        <v>0</v>
      </c>
      <c r="AI24" s="90">
        <f t="shared" si="11"/>
        <v>190</v>
      </c>
    </row>
    <row r="25" spans="1:35" ht="15.75" customHeight="1">
      <c r="A25" s="12"/>
      <c r="B25" s="19" t="s">
        <v>714</v>
      </c>
      <c r="C25" s="30">
        <v>50</v>
      </c>
      <c r="D25" s="27" t="s">
        <v>713</v>
      </c>
      <c r="E25" s="25"/>
      <c r="F25" s="42"/>
      <c r="G25" s="25"/>
      <c r="H25" s="42"/>
      <c r="I25" s="25"/>
      <c r="J25" s="42"/>
      <c r="K25" s="11"/>
      <c r="L25" s="42"/>
      <c r="M25" s="11"/>
      <c r="N25" s="42"/>
      <c r="O25" s="11"/>
      <c r="P25" s="42"/>
      <c r="Q25" s="11"/>
      <c r="R25" s="42"/>
      <c r="S25" s="12">
        <v>3</v>
      </c>
      <c r="T25" s="42">
        <f>IF(S25="","",VLOOKUP(S25,Tabel!$A$1:$B$106,2,FALSE))</f>
        <v>185</v>
      </c>
      <c r="U25" s="12"/>
      <c r="V25" s="42"/>
      <c r="W25" s="86">
        <f t="shared" si="12"/>
        <v>185</v>
      </c>
      <c r="X25" s="86">
        <f>IF(COUNT(F25,H25,J25,L25,N25,P25,R25,T25,V25)=7,5,IF(COUNT(F25,H25,J25,L25,N25,P25,R25,T25,V25)=8,10,IF(COUNT(F25,H25,J25,L25,N25,P25,R25,T25,V25)=9,15,0)))</f>
        <v>0</v>
      </c>
      <c r="Y25" s="51">
        <f>SUMPRODUCT(LARGE(AA25:AI25,{1,2,3,4,5,6}))+X25</f>
        <v>185</v>
      </c>
      <c r="Z25" s="115">
        <f t="shared" si="13"/>
        <v>1</v>
      </c>
      <c r="AA25" s="90">
        <f t="shared" si="3"/>
        <v>0</v>
      </c>
      <c r="AB25" s="90">
        <f t="shared" si="4"/>
        <v>0</v>
      </c>
      <c r="AC25" s="89">
        <f t="shared" si="5"/>
        <v>0</v>
      </c>
      <c r="AD25" s="89">
        <f t="shared" si="6"/>
        <v>0</v>
      </c>
      <c r="AE25" s="90">
        <f t="shared" si="7"/>
        <v>0</v>
      </c>
      <c r="AF25" s="90">
        <f t="shared" si="8"/>
        <v>0</v>
      </c>
      <c r="AG25" s="90">
        <f t="shared" si="9"/>
        <v>0</v>
      </c>
      <c r="AH25" s="90">
        <f t="shared" si="10"/>
        <v>185</v>
      </c>
      <c r="AI25" s="90">
        <f t="shared" si="11"/>
        <v>0</v>
      </c>
    </row>
    <row r="26" spans="1:35" ht="15.75" customHeight="1">
      <c r="A26" s="12"/>
      <c r="B26" s="19" t="s">
        <v>473</v>
      </c>
      <c r="C26" s="25">
        <v>54</v>
      </c>
      <c r="D26" s="19" t="s">
        <v>23</v>
      </c>
      <c r="E26" s="29"/>
      <c r="F26" s="42"/>
      <c r="G26" s="25"/>
      <c r="H26" s="42"/>
      <c r="I26" s="25"/>
      <c r="J26" s="42"/>
      <c r="K26" s="11">
        <v>5</v>
      </c>
      <c r="L26" s="42">
        <f>IF(K26="","",VLOOKUP(K26,Tabel!$A$1:$B$106,2,FALSE))</f>
        <v>175</v>
      </c>
      <c r="M26" s="11"/>
      <c r="N26" s="42"/>
      <c r="O26" s="11"/>
      <c r="P26" s="42"/>
      <c r="Q26" s="11"/>
      <c r="R26" s="42"/>
      <c r="S26" s="12"/>
      <c r="T26" s="42"/>
      <c r="U26" s="12"/>
      <c r="V26" s="42"/>
      <c r="W26" s="86">
        <f t="shared" si="12"/>
        <v>175</v>
      </c>
      <c r="X26" s="86">
        <f>IF(COUNT(F26,H26,J26,L26,N26,P26,R26,T26,V26)=7,5,IF(COUNT(F26,H26,J26,L26,N26,P26,R26,T26,V26)=8,10,IF(COUNT(F26,H26,J26,L26,N26,P26,R26,T26,V26)=9,15,0)))</f>
        <v>0</v>
      </c>
      <c r="Y26" s="51">
        <f>SUMPRODUCT(LARGE(AA26:AI26,{1,2,3,4,5,6}))+X26</f>
        <v>175</v>
      </c>
      <c r="Z26" s="115">
        <f t="shared" si="13"/>
        <v>1</v>
      </c>
      <c r="AA26" s="90">
        <f t="shared" si="3"/>
        <v>0</v>
      </c>
      <c r="AB26" s="90">
        <f t="shared" si="4"/>
        <v>0</v>
      </c>
      <c r="AC26" s="89">
        <f t="shared" si="5"/>
        <v>0</v>
      </c>
      <c r="AD26" s="89">
        <f t="shared" si="6"/>
        <v>175</v>
      </c>
      <c r="AE26" s="90">
        <f t="shared" si="7"/>
        <v>0</v>
      </c>
      <c r="AF26" s="90">
        <f t="shared" si="8"/>
        <v>0</v>
      </c>
      <c r="AG26" s="90">
        <f t="shared" si="9"/>
        <v>0</v>
      </c>
      <c r="AH26" s="90">
        <f t="shared" si="10"/>
        <v>0</v>
      </c>
      <c r="AI26" s="90">
        <f t="shared" si="11"/>
        <v>0</v>
      </c>
    </row>
    <row r="27" spans="1:35" ht="15.75" customHeight="1">
      <c r="A27" s="12"/>
      <c r="B27" s="73" t="s">
        <v>647</v>
      </c>
      <c r="C27" s="75">
        <v>53</v>
      </c>
      <c r="D27" s="73" t="s">
        <v>30</v>
      </c>
      <c r="E27" s="75"/>
      <c r="F27" s="76"/>
      <c r="G27" s="75"/>
      <c r="H27" s="76"/>
      <c r="I27" s="75"/>
      <c r="J27" s="76"/>
      <c r="K27" s="78"/>
      <c r="L27" s="76"/>
      <c r="M27" s="78"/>
      <c r="N27" s="76"/>
      <c r="O27" s="78">
        <v>6</v>
      </c>
      <c r="P27" s="76">
        <f>IF(O27="","",VLOOKUP(O27,Tabel!$A$1:$B$106,2,FALSE))</f>
        <v>170</v>
      </c>
      <c r="Q27" s="78"/>
      <c r="R27" s="76"/>
      <c r="S27" s="79"/>
      <c r="T27" s="76"/>
      <c r="U27" s="79"/>
      <c r="V27" s="76"/>
      <c r="W27" s="80">
        <f t="shared" si="12"/>
        <v>170</v>
      </c>
      <c r="X27" s="80">
        <f>IF(COUNT(F27,H27,J27,L27,N27,P27,R27,T27,V27)=7,5,IF(COUNT(F27,H27,J27,L27,N27,P27,R27,T27,V27)=8,15,IF(COUNT(F27,H27,J27,L27,N27,P27,R27,T27,V27)=9,30,0)))</f>
        <v>0</v>
      </c>
      <c r="Y27" s="93">
        <f>SUMPRODUCT(LARGE(AA27:AI27,{1,2,3,4,5,6}))+X27</f>
        <v>170</v>
      </c>
      <c r="Z27" s="115">
        <f t="shared" si="13"/>
        <v>1</v>
      </c>
      <c r="AA27" s="90">
        <f t="shared" si="3"/>
        <v>0</v>
      </c>
      <c r="AB27" s="90">
        <f t="shared" si="4"/>
        <v>0</v>
      </c>
      <c r="AC27" s="89">
        <f t="shared" si="5"/>
        <v>0</v>
      </c>
      <c r="AD27" s="89">
        <f t="shared" si="6"/>
        <v>0</v>
      </c>
      <c r="AE27" s="90">
        <f t="shared" si="7"/>
        <v>0</v>
      </c>
      <c r="AF27" s="90">
        <f t="shared" si="8"/>
        <v>170</v>
      </c>
      <c r="AG27" s="90">
        <f t="shared" si="9"/>
        <v>0</v>
      </c>
      <c r="AH27" s="90">
        <f t="shared" si="10"/>
        <v>0</v>
      </c>
      <c r="AI27" s="90">
        <f t="shared" si="11"/>
        <v>0</v>
      </c>
    </row>
    <row r="28" spans="1:35" ht="15.75" customHeight="1">
      <c r="A28" s="12"/>
      <c r="B28" s="19" t="s">
        <v>201</v>
      </c>
      <c r="C28" s="25">
        <v>41</v>
      </c>
      <c r="D28" s="19" t="s">
        <v>26</v>
      </c>
      <c r="E28" s="25"/>
      <c r="F28" s="28">
        <f>IF(E28="","",VLOOKUP(E28,Tabel!$A$1:$B$106,2,FALSE))</f>
      </c>
      <c r="G28" s="25"/>
      <c r="H28" s="28">
        <f>IF(G28="","",VLOOKUP(G28,Tabel!$A$1:$B$106,2,FALSE))</f>
      </c>
      <c r="I28" s="25">
        <v>8</v>
      </c>
      <c r="J28" s="28">
        <f>IF(I28="","",VLOOKUP(I28,Tabel!$A$1:$B$106,2,FALSE))</f>
        <v>160</v>
      </c>
      <c r="K28" s="11"/>
      <c r="L28" s="28">
        <f>IF(K28="","",VLOOKUP(K28,Tabel!$A$1:$B$106,2,FALSE))</f>
      </c>
      <c r="M28" s="11"/>
      <c r="N28" s="28"/>
      <c r="O28" s="11"/>
      <c r="P28" s="28"/>
      <c r="Q28" s="11"/>
      <c r="R28" s="28"/>
      <c r="S28" s="12"/>
      <c r="T28" s="28"/>
      <c r="U28" s="12"/>
      <c r="V28" s="28"/>
      <c r="W28" s="86">
        <f t="shared" si="12"/>
        <v>160</v>
      </c>
      <c r="X28" s="86">
        <f>IF(COUNT(F28,H28,J28,L28,N28,P28,R28,T28,V28)=7,5,IF(COUNT(F28,H28,J28,L28,N28,P28,R28,T28,V28)=8,15,IF(COUNT(F28,H28,J28,L28,N28,P28,R28,T28,V28)=9,30,0)))</f>
        <v>0</v>
      </c>
      <c r="Y28" s="51">
        <f>SUMPRODUCT(LARGE(AA28:AI28,{1,2,3,4,5,6}))+X28</f>
        <v>160</v>
      </c>
      <c r="Z28" s="115">
        <f t="shared" si="13"/>
        <v>1</v>
      </c>
      <c r="AA28" s="90">
        <f t="shared" si="3"/>
      </c>
      <c r="AB28" s="90">
        <f t="shared" si="4"/>
      </c>
      <c r="AC28" s="89">
        <f t="shared" si="5"/>
        <v>160</v>
      </c>
      <c r="AD28" s="89">
        <f t="shared" si="6"/>
      </c>
      <c r="AE28" s="90">
        <f t="shared" si="7"/>
        <v>0</v>
      </c>
      <c r="AF28" s="90">
        <f t="shared" si="8"/>
        <v>0</v>
      </c>
      <c r="AG28" s="90">
        <f t="shared" si="9"/>
        <v>0</v>
      </c>
      <c r="AH28" s="90">
        <f t="shared" si="10"/>
        <v>0</v>
      </c>
      <c r="AI28" s="90">
        <f t="shared" si="11"/>
        <v>0</v>
      </c>
    </row>
  </sheetData>
  <sheetProtection/>
  <mergeCells count="1">
    <mergeCell ref="U7:Y8"/>
  </mergeCells>
  <conditionalFormatting sqref="Y15:Y28 W15:W28 W9:W12 Y9:Y12">
    <cfRule type="cellIs" priority="1" dxfId="0" operator="equal" stopIfTrue="1">
      <formula>0</formula>
    </cfRule>
  </conditionalFormatting>
  <conditionalFormatting sqref="W13:W14 Y13:Y14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0</v>
      </c>
    </row>
    <row r="3" spans="1:2" ht="12.75">
      <c r="A3">
        <v>0</v>
      </c>
      <c r="B3">
        <v>0</v>
      </c>
    </row>
    <row r="4" spans="1:2" ht="12.75">
      <c r="A4">
        <v>1</v>
      </c>
      <c r="B4">
        <v>200</v>
      </c>
    </row>
    <row r="5" spans="1:2" ht="12.75">
      <c r="A5">
        <v>2</v>
      </c>
      <c r="B5">
        <v>190</v>
      </c>
    </row>
    <row r="6" spans="1:2" ht="12.75">
      <c r="A6">
        <v>3</v>
      </c>
      <c r="B6">
        <v>185</v>
      </c>
    </row>
    <row r="7" spans="1:2" ht="12.75">
      <c r="A7">
        <v>4</v>
      </c>
      <c r="B7">
        <v>180</v>
      </c>
    </row>
    <row r="8" spans="1:2" ht="12.75">
      <c r="A8">
        <v>5</v>
      </c>
      <c r="B8">
        <v>175</v>
      </c>
    </row>
    <row r="9" spans="1:2" ht="12.75">
      <c r="A9">
        <v>6</v>
      </c>
      <c r="B9">
        <v>170</v>
      </c>
    </row>
    <row r="10" spans="1:2" ht="12.75">
      <c r="A10">
        <v>7</v>
      </c>
      <c r="B10">
        <v>165</v>
      </c>
    </row>
    <row r="11" spans="1:2" ht="12.75">
      <c r="A11">
        <v>8</v>
      </c>
      <c r="B11">
        <v>160</v>
      </c>
    </row>
    <row r="12" spans="1:2" ht="12.75">
      <c r="A12">
        <v>9</v>
      </c>
      <c r="B12">
        <v>155</v>
      </c>
    </row>
    <row r="13" spans="1:2" ht="12.75">
      <c r="A13">
        <v>10</v>
      </c>
      <c r="B13">
        <v>150</v>
      </c>
    </row>
    <row r="14" spans="1:2" ht="12.75">
      <c r="A14">
        <v>11</v>
      </c>
      <c r="B14">
        <v>146</v>
      </c>
    </row>
    <row r="15" spans="1:2" ht="12.75">
      <c r="A15">
        <v>12</v>
      </c>
      <c r="B15">
        <v>142</v>
      </c>
    </row>
    <row r="16" spans="1:2" ht="12.75">
      <c r="A16">
        <v>13</v>
      </c>
      <c r="B16">
        <v>138</v>
      </c>
    </row>
    <row r="17" spans="1:2" ht="12.75">
      <c r="A17">
        <v>14</v>
      </c>
      <c r="B17">
        <v>134</v>
      </c>
    </row>
    <row r="18" spans="1:2" ht="12.75">
      <c r="A18">
        <v>15</v>
      </c>
      <c r="B18">
        <v>130</v>
      </c>
    </row>
    <row r="19" spans="1:2" ht="12.75">
      <c r="A19">
        <v>16</v>
      </c>
      <c r="B19">
        <v>126</v>
      </c>
    </row>
    <row r="20" spans="1:2" ht="12.75">
      <c r="A20">
        <v>17</v>
      </c>
      <c r="B20">
        <v>122</v>
      </c>
    </row>
    <row r="21" spans="1:2" ht="12.75">
      <c r="A21">
        <v>18</v>
      </c>
      <c r="B21">
        <v>118</v>
      </c>
    </row>
    <row r="22" spans="1:2" ht="12.75">
      <c r="A22">
        <v>19</v>
      </c>
      <c r="B22">
        <v>114</v>
      </c>
    </row>
    <row r="23" spans="1:2" ht="12.75">
      <c r="A23">
        <v>20</v>
      </c>
      <c r="B23">
        <v>110</v>
      </c>
    </row>
    <row r="24" spans="1:2" ht="12.75">
      <c r="A24">
        <v>21</v>
      </c>
      <c r="B24">
        <v>107</v>
      </c>
    </row>
    <row r="25" spans="1:2" ht="12.75">
      <c r="A25">
        <v>22</v>
      </c>
      <c r="B25">
        <v>104</v>
      </c>
    </row>
    <row r="26" spans="1:2" ht="12.75">
      <c r="A26">
        <v>23</v>
      </c>
      <c r="B26">
        <v>101</v>
      </c>
    </row>
    <row r="27" spans="1:2" ht="12.75">
      <c r="A27">
        <v>24</v>
      </c>
      <c r="B27">
        <v>98</v>
      </c>
    </row>
    <row r="28" spans="1:2" ht="12.75">
      <c r="A28">
        <v>25</v>
      </c>
      <c r="B28">
        <v>95</v>
      </c>
    </row>
    <row r="29" spans="1:2" ht="12.75">
      <c r="A29">
        <v>26</v>
      </c>
      <c r="B29">
        <v>92</v>
      </c>
    </row>
    <row r="30" spans="1:2" ht="12.75">
      <c r="A30">
        <v>27</v>
      </c>
      <c r="B30">
        <v>89</v>
      </c>
    </row>
    <row r="31" spans="1:2" ht="12.75">
      <c r="A31">
        <v>28</v>
      </c>
      <c r="B31">
        <v>86</v>
      </c>
    </row>
    <row r="32" spans="1:2" ht="12.75">
      <c r="A32">
        <v>29</v>
      </c>
      <c r="B32">
        <v>83</v>
      </c>
    </row>
    <row r="33" spans="1:2" ht="12.75">
      <c r="A33">
        <v>30</v>
      </c>
      <c r="B33">
        <v>80</v>
      </c>
    </row>
    <row r="34" spans="1:2" ht="12.75">
      <c r="A34">
        <v>31</v>
      </c>
      <c r="B34">
        <v>77</v>
      </c>
    </row>
    <row r="35" spans="1:2" ht="12.75">
      <c r="A35">
        <v>32</v>
      </c>
      <c r="B35">
        <v>74</v>
      </c>
    </row>
    <row r="36" spans="1:2" ht="12.75">
      <c r="A36">
        <v>33</v>
      </c>
      <c r="B36">
        <v>71</v>
      </c>
    </row>
    <row r="37" spans="1:2" ht="12.75">
      <c r="A37">
        <v>34</v>
      </c>
      <c r="B37">
        <v>68</v>
      </c>
    </row>
    <row r="38" spans="1:2" ht="12.75">
      <c r="A38">
        <v>35</v>
      </c>
      <c r="B38">
        <v>65</v>
      </c>
    </row>
    <row r="39" spans="1:2" ht="12.75">
      <c r="A39">
        <v>36</v>
      </c>
      <c r="B39">
        <v>62</v>
      </c>
    </row>
    <row r="40" spans="1:2" ht="12.75">
      <c r="A40">
        <v>37</v>
      </c>
      <c r="B40">
        <v>59</v>
      </c>
    </row>
    <row r="41" spans="1:2" ht="12.75">
      <c r="A41">
        <v>38</v>
      </c>
      <c r="B41">
        <v>56</v>
      </c>
    </row>
    <row r="42" spans="1:2" ht="12.75">
      <c r="A42">
        <v>39</v>
      </c>
      <c r="B42">
        <v>53</v>
      </c>
    </row>
    <row r="43" spans="1:2" ht="12.75">
      <c r="A43">
        <v>40</v>
      </c>
      <c r="B43">
        <v>50</v>
      </c>
    </row>
    <row r="44" spans="1:2" ht="12.75">
      <c r="A44">
        <v>41</v>
      </c>
      <c r="B44">
        <v>47</v>
      </c>
    </row>
    <row r="45" spans="1:2" ht="12.75">
      <c r="A45">
        <v>42</v>
      </c>
      <c r="B45">
        <v>44</v>
      </c>
    </row>
    <row r="46" spans="1:2" ht="12.75">
      <c r="A46">
        <v>43</v>
      </c>
      <c r="B46">
        <v>41</v>
      </c>
    </row>
    <row r="47" spans="1:2" ht="12.75">
      <c r="A47">
        <v>44</v>
      </c>
      <c r="B47">
        <v>38</v>
      </c>
    </row>
    <row r="48" spans="1:2" ht="12.75">
      <c r="A48">
        <v>45</v>
      </c>
      <c r="B48">
        <v>35</v>
      </c>
    </row>
    <row r="49" spans="1:2" ht="12.75">
      <c r="A49">
        <v>46</v>
      </c>
      <c r="B49">
        <v>32</v>
      </c>
    </row>
    <row r="50" spans="1:2" ht="12.75">
      <c r="A50">
        <v>47</v>
      </c>
      <c r="B50">
        <v>29</v>
      </c>
    </row>
    <row r="51" spans="1:2" ht="12.75">
      <c r="A51">
        <v>48</v>
      </c>
      <c r="B51">
        <v>26</v>
      </c>
    </row>
    <row r="52" spans="1:2" ht="12.75">
      <c r="A52">
        <v>49</v>
      </c>
      <c r="B52">
        <v>23</v>
      </c>
    </row>
    <row r="53" spans="1:2" ht="12.75">
      <c r="A53">
        <v>50</v>
      </c>
      <c r="B53">
        <v>20</v>
      </c>
    </row>
    <row r="54" spans="1:2" ht="12.75">
      <c r="A54">
        <v>51</v>
      </c>
      <c r="B54">
        <v>18</v>
      </c>
    </row>
    <row r="55" spans="1:2" ht="12.75">
      <c r="A55">
        <v>52</v>
      </c>
      <c r="B55">
        <v>16</v>
      </c>
    </row>
    <row r="56" spans="1:2" ht="12.75">
      <c r="A56">
        <v>53</v>
      </c>
      <c r="B56">
        <v>14</v>
      </c>
    </row>
    <row r="57" spans="1:2" ht="12.75">
      <c r="A57">
        <v>54</v>
      </c>
      <c r="B57">
        <v>12</v>
      </c>
    </row>
    <row r="58" spans="1:2" ht="12.75">
      <c r="A58">
        <v>55</v>
      </c>
      <c r="B58">
        <v>10</v>
      </c>
    </row>
    <row r="59" spans="1:2" ht="12.75">
      <c r="A59">
        <v>56</v>
      </c>
      <c r="B59">
        <v>9</v>
      </c>
    </row>
    <row r="60" spans="1:2" ht="12.75">
      <c r="A60">
        <v>57</v>
      </c>
      <c r="B60">
        <v>8</v>
      </c>
    </row>
    <row r="61" spans="1:2" ht="12.75">
      <c r="A61">
        <v>58</v>
      </c>
      <c r="B61">
        <v>7</v>
      </c>
    </row>
    <row r="62" spans="1:2" ht="12.75">
      <c r="A62">
        <v>59</v>
      </c>
      <c r="B62">
        <v>6</v>
      </c>
    </row>
    <row r="63" spans="1:2" ht="12.75">
      <c r="A63">
        <v>60</v>
      </c>
      <c r="B63">
        <v>5</v>
      </c>
    </row>
    <row r="64" spans="1:2" ht="12.75">
      <c r="A64">
        <v>61</v>
      </c>
      <c r="B64">
        <v>5</v>
      </c>
    </row>
    <row r="65" spans="1:2" ht="12.75">
      <c r="A65">
        <v>62</v>
      </c>
      <c r="B65">
        <v>5</v>
      </c>
    </row>
    <row r="66" spans="1:2" ht="12.75">
      <c r="A66">
        <v>63</v>
      </c>
      <c r="B66">
        <v>5</v>
      </c>
    </row>
    <row r="67" spans="1:2" ht="12.75">
      <c r="A67">
        <v>64</v>
      </c>
      <c r="B67">
        <v>5</v>
      </c>
    </row>
    <row r="68" spans="1:2" ht="12.75">
      <c r="A68">
        <v>65</v>
      </c>
      <c r="B68">
        <v>5</v>
      </c>
    </row>
    <row r="69" spans="1:2" ht="12.75">
      <c r="A69">
        <v>66</v>
      </c>
      <c r="B69">
        <v>5</v>
      </c>
    </row>
    <row r="70" spans="1:2" ht="12.75">
      <c r="A70">
        <v>67</v>
      </c>
      <c r="B70">
        <v>5</v>
      </c>
    </row>
    <row r="71" spans="1:2" ht="12.75">
      <c r="A71">
        <v>68</v>
      </c>
      <c r="B71">
        <v>5</v>
      </c>
    </row>
    <row r="72" spans="1:2" ht="12.75">
      <c r="A72">
        <v>69</v>
      </c>
      <c r="B72">
        <v>5</v>
      </c>
    </row>
    <row r="73" spans="1:2" ht="12.75">
      <c r="A73">
        <v>70</v>
      </c>
      <c r="B73">
        <v>5</v>
      </c>
    </row>
    <row r="74" spans="1:2" ht="12.75">
      <c r="A74">
        <v>71</v>
      </c>
      <c r="B74">
        <v>5</v>
      </c>
    </row>
    <row r="75" spans="1:2" ht="12.75">
      <c r="A75">
        <v>72</v>
      </c>
      <c r="B75">
        <v>5</v>
      </c>
    </row>
    <row r="76" spans="1:2" ht="12.75">
      <c r="A76">
        <v>73</v>
      </c>
      <c r="B76">
        <v>5</v>
      </c>
    </row>
    <row r="77" spans="1:2" ht="12.75">
      <c r="A77">
        <v>74</v>
      </c>
      <c r="B77">
        <v>5</v>
      </c>
    </row>
    <row r="78" spans="1:2" ht="12.75">
      <c r="A78">
        <v>75</v>
      </c>
      <c r="B78">
        <v>5</v>
      </c>
    </row>
    <row r="79" spans="1:2" ht="12.75">
      <c r="A79">
        <v>76</v>
      </c>
      <c r="B79">
        <v>5</v>
      </c>
    </row>
    <row r="80" spans="1:2" ht="12.75">
      <c r="A80">
        <v>77</v>
      </c>
      <c r="B80">
        <v>5</v>
      </c>
    </row>
    <row r="81" spans="1:2" ht="12.75">
      <c r="A81">
        <v>78</v>
      </c>
      <c r="B81">
        <v>5</v>
      </c>
    </row>
    <row r="82" spans="1:2" ht="12.75">
      <c r="A82">
        <v>79</v>
      </c>
      <c r="B82">
        <v>5</v>
      </c>
    </row>
    <row r="83" spans="1:2" ht="12.75">
      <c r="A83">
        <v>80</v>
      </c>
      <c r="B83">
        <v>5</v>
      </c>
    </row>
    <row r="84" spans="1:2" ht="12.75">
      <c r="A84">
        <v>81</v>
      </c>
      <c r="B84">
        <v>5</v>
      </c>
    </row>
    <row r="85" spans="1:2" ht="12.75">
      <c r="A85">
        <v>82</v>
      </c>
      <c r="B85">
        <v>5</v>
      </c>
    </row>
    <row r="86" spans="1:2" ht="12.75">
      <c r="A86">
        <v>83</v>
      </c>
      <c r="B86">
        <v>5</v>
      </c>
    </row>
    <row r="87" spans="1:2" ht="12.75">
      <c r="A87">
        <v>84</v>
      </c>
      <c r="B87">
        <v>5</v>
      </c>
    </row>
    <row r="88" spans="1:2" ht="12.75">
      <c r="A88">
        <v>85</v>
      </c>
      <c r="B88">
        <v>5</v>
      </c>
    </row>
    <row r="89" spans="1:2" ht="12.75">
      <c r="A89">
        <v>86</v>
      </c>
      <c r="B89">
        <v>5</v>
      </c>
    </row>
    <row r="90" spans="1:2" ht="12.75">
      <c r="A90">
        <v>87</v>
      </c>
      <c r="B90">
        <v>5</v>
      </c>
    </row>
    <row r="91" spans="1:2" ht="12.75">
      <c r="A91">
        <v>88</v>
      </c>
      <c r="B91">
        <v>5</v>
      </c>
    </row>
    <row r="92" spans="1:2" ht="12.75">
      <c r="A92">
        <v>89</v>
      </c>
      <c r="B92">
        <v>5</v>
      </c>
    </row>
    <row r="93" spans="1:2" ht="12.75">
      <c r="A93">
        <v>90</v>
      </c>
      <c r="B93">
        <v>5</v>
      </c>
    </row>
    <row r="94" spans="1:2" ht="12.75">
      <c r="A94">
        <v>91</v>
      </c>
      <c r="B94">
        <v>5</v>
      </c>
    </row>
    <row r="95" spans="1:2" ht="12.75">
      <c r="A95">
        <v>92</v>
      </c>
      <c r="B95">
        <v>5</v>
      </c>
    </row>
    <row r="96" spans="1:2" ht="12.75">
      <c r="A96">
        <v>93</v>
      </c>
      <c r="B96">
        <v>5</v>
      </c>
    </row>
    <row r="97" spans="1:2" ht="12.75">
      <c r="A97">
        <v>94</v>
      </c>
      <c r="B97">
        <v>5</v>
      </c>
    </row>
    <row r="98" spans="1:2" ht="12.75">
      <c r="A98">
        <v>95</v>
      </c>
      <c r="B98">
        <v>5</v>
      </c>
    </row>
    <row r="99" spans="1:2" ht="12.75">
      <c r="A99">
        <v>96</v>
      </c>
      <c r="B99">
        <v>5</v>
      </c>
    </row>
    <row r="100" spans="1:2" ht="12.75">
      <c r="A100">
        <v>97</v>
      </c>
      <c r="B100">
        <v>5</v>
      </c>
    </row>
    <row r="101" spans="1:2" ht="12.75">
      <c r="A101">
        <v>98</v>
      </c>
      <c r="B101">
        <v>5</v>
      </c>
    </row>
    <row r="102" spans="1:2" ht="12.75">
      <c r="A102">
        <v>99</v>
      </c>
      <c r="B102">
        <v>5</v>
      </c>
    </row>
    <row r="103" spans="1:2" ht="12.75">
      <c r="A103" t="s">
        <v>15</v>
      </c>
      <c r="B103">
        <v>0</v>
      </c>
    </row>
    <row r="104" spans="1:2" ht="12.75">
      <c r="A104" t="s">
        <v>14</v>
      </c>
      <c r="B104">
        <v>0</v>
      </c>
    </row>
    <row r="105" spans="1:2" ht="12.75">
      <c r="A105" t="s">
        <v>16</v>
      </c>
      <c r="B105">
        <v>0</v>
      </c>
    </row>
    <row r="106" spans="1:2" ht="12.75">
      <c r="A106" t="s">
        <v>17</v>
      </c>
      <c r="B10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I130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customWidth="1"/>
    <col min="27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"/>
      <c r="S6" s="1"/>
      <c r="T6" s="1"/>
      <c r="U6" s="1"/>
      <c r="V6" s="1"/>
      <c r="W6" s="2"/>
    </row>
    <row r="7" spans="1:25" ht="15.75" customHeight="1">
      <c r="A7" s="108"/>
      <c r="B7" s="1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6" ht="15.75" customHeight="1">
      <c r="A8" s="108"/>
      <c r="B8" s="1" t="s">
        <v>582</v>
      </c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6"/>
      <c r="S8" s="56"/>
      <c r="T8" s="56"/>
      <c r="U8" s="121"/>
      <c r="V8" s="121"/>
      <c r="W8" s="121"/>
      <c r="X8" s="121"/>
      <c r="Y8" s="121"/>
      <c r="Z8" s="89"/>
    </row>
    <row r="9" spans="3:26" ht="15.75" customHeight="1">
      <c r="C9" s="123"/>
      <c r="D9" s="12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49" t="s">
        <v>586</v>
      </c>
      <c r="X9" s="50" t="s">
        <v>587</v>
      </c>
      <c r="Y9" s="51" t="s">
        <v>590</v>
      </c>
      <c r="Z9" s="89"/>
    </row>
    <row r="10" spans="1:26" ht="15.75" customHeight="1">
      <c r="A10" s="122" t="s">
        <v>180</v>
      </c>
      <c r="B10" s="122"/>
      <c r="C10" s="63"/>
      <c r="D10" s="52"/>
      <c r="E10" s="43"/>
      <c r="F10" s="6"/>
      <c r="G10" s="5"/>
      <c r="H10" s="4"/>
      <c r="I10" s="5"/>
      <c r="J10" s="4"/>
      <c r="K10" s="5"/>
      <c r="L10" s="6"/>
      <c r="M10" s="5"/>
      <c r="N10" s="6"/>
      <c r="O10" s="5"/>
      <c r="P10" s="6"/>
      <c r="Q10" s="18"/>
      <c r="R10" s="6"/>
      <c r="S10" s="7"/>
      <c r="T10" s="6"/>
      <c r="U10" s="7"/>
      <c r="V10" s="6"/>
      <c r="W10" s="53"/>
      <c r="X10" s="50"/>
      <c r="Y10" s="51"/>
      <c r="Z10" s="89"/>
    </row>
    <row r="11" spans="1:25" ht="15.75" customHeight="1">
      <c r="A11" s="12" t="s">
        <v>8</v>
      </c>
      <c r="B11" s="8" t="s">
        <v>9</v>
      </c>
      <c r="C11" s="64" t="s">
        <v>10</v>
      </c>
      <c r="D11" s="8" t="s">
        <v>11</v>
      </c>
      <c r="E11" s="10" t="s">
        <v>12</v>
      </c>
      <c r="F11" s="9" t="s">
        <v>13</v>
      </c>
      <c r="G11" s="9" t="s">
        <v>12</v>
      </c>
      <c r="H11" s="9" t="s">
        <v>13</v>
      </c>
      <c r="I11" s="9" t="s">
        <v>12</v>
      </c>
      <c r="J11" s="9" t="s">
        <v>13</v>
      </c>
      <c r="K11" s="9" t="s">
        <v>12</v>
      </c>
      <c r="L11" s="9" t="s">
        <v>13</v>
      </c>
      <c r="M11" s="9" t="s">
        <v>12</v>
      </c>
      <c r="N11" s="9" t="s">
        <v>13</v>
      </c>
      <c r="O11" s="9" t="s">
        <v>12</v>
      </c>
      <c r="P11" s="9" t="s">
        <v>13</v>
      </c>
      <c r="Q11" s="9" t="s">
        <v>12</v>
      </c>
      <c r="R11" s="9" t="s">
        <v>13</v>
      </c>
      <c r="S11" s="9" t="s">
        <v>12</v>
      </c>
      <c r="T11" s="9" t="s">
        <v>13</v>
      </c>
      <c r="U11" s="9" t="s">
        <v>12</v>
      </c>
      <c r="V11" s="9" t="s">
        <v>13</v>
      </c>
      <c r="W11" s="26"/>
      <c r="X11" s="50"/>
      <c r="Y11" s="51"/>
    </row>
    <row r="12" spans="1:35" ht="15.75" customHeight="1">
      <c r="A12" s="14">
        <v>1</v>
      </c>
      <c r="B12" s="19" t="s">
        <v>288</v>
      </c>
      <c r="C12" s="25">
        <v>99</v>
      </c>
      <c r="D12" s="19" t="s">
        <v>32</v>
      </c>
      <c r="E12" s="28"/>
      <c r="F12" s="42">
        <f>IF(E12="","",VLOOKUP(E12,Tabel!$A$1:$B$106,2,FALSE))</f>
      </c>
      <c r="G12" s="28">
        <v>1</v>
      </c>
      <c r="H12" s="42">
        <f>IF(G12="","",VLOOKUP(G12,Tabel!$A$1:$B$106,2,FALSE))</f>
        <v>200</v>
      </c>
      <c r="I12" s="28">
        <v>1</v>
      </c>
      <c r="J12" s="42">
        <f>IF(I12="","",VLOOKUP(I12,Tabel!$A$1:$B$106,2,FALSE))</f>
        <v>200</v>
      </c>
      <c r="K12" s="11">
        <v>1</v>
      </c>
      <c r="L12" s="42">
        <f>IF(K12="","",VLOOKUP(K12,Tabel!$A$1:$B$106,2,FALSE))</f>
        <v>200</v>
      </c>
      <c r="M12" s="11">
        <v>1</v>
      </c>
      <c r="N12" s="42">
        <f>IF(M12="","",VLOOKUP(M12,Tabel!$A$1:$B$106,2,FALSE))</f>
        <v>200</v>
      </c>
      <c r="O12" s="11">
        <v>1</v>
      </c>
      <c r="P12" s="42">
        <f>IF(O12="","",VLOOKUP(O12,Tabel!$A$1:$B$106,2,FALSE))</f>
        <v>200</v>
      </c>
      <c r="Q12" s="11"/>
      <c r="R12" s="42"/>
      <c r="S12" s="12"/>
      <c r="T12" s="42"/>
      <c r="U12" s="12">
        <v>1</v>
      </c>
      <c r="V12" s="42">
        <f>IF(U12="","",VLOOKUP(U12,Tabel!$A$1:$B$106,2,FALSE))</f>
        <v>200</v>
      </c>
      <c r="W12" s="86">
        <f aca="true" t="shared" si="0" ref="W12:W26">SUM(F12,H12,J12,L12,N12,P12,R12,T12,V12)</f>
        <v>1200</v>
      </c>
      <c r="X12" s="86">
        <f aca="true" t="shared" si="1" ref="X12:X26">IF(COUNT(F12,H12,J12,L12,N12,P12,R12,T12,V12)=7,5,IF(COUNT(F12,H12,J12,L12,N12,P12,R12,T12,V12)=8,15,IF(COUNT(F12,H12,J12,L12,N12,P12,R12,T12,V12)=9,30,0)))</f>
        <v>0</v>
      </c>
      <c r="Y12" s="96">
        <f>SUMPRODUCT(LARGE(AA12:AI12,{1,2,3,4,5,6}))+X12</f>
        <v>1200</v>
      </c>
      <c r="Z12" s="115">
        <f aca="true" t="shared" si="2" ref="Z12:Z26">COUNTA(E12,G12,I12,K12,M12,O12,Q12,S12,U12)</f>
        <v>6</v>
      </c>
      <c r="AA12" s="90">
        <f>F12</f>
      </c>
      <c r="AB12" s="90">
        <f>H12</f>
        <v>200</v>
      </c>
      <c r="AC12" s="89">
        <f>J12</f>
        <v>200</v>
      </c>
      <c r="AD12" s="89">
        <f>L12</f>
        <v>200</v>
      </c>
      <c r="AE12" s="90">
        <f>N12</f>
        <v>200</v>
      </c>
      <c r="AF12" s="90">
        <f>P12</f>
        <v>200</v>
      </c>
      <c r="AG12" s="90">
        <f>R12</f>
        <v>0</v>
      </c>
      <c r="AH12" s="90">
        <f>T12</f>
        <v>0</v>
      </c>
      <c r="AI12" s="90">
        <f>V12</f>
        <v>200</v>
      </c>
    </row>
    <row r="13" spans="1:35" ht="15.75" customHeight="1">
      <c r="A13" s="12">
        <v>2</v>
      </c>
      <c r="B13" s="19" t="s">
        <v>80</v>
      </c>
      <c r="C13" s="25">
        <v>99</v>
      </c>
      <c r="D13" s="19" t="s">
        <v>27</v>
      </c>
      <c r="E13" s="28">
        <v>1</v>
      </c>
      <c r="F13" s="42">
        <f>IF(E13="","",VLOOKUP(E13,Tabel!$A$1:$B$106,2,FALSE))</f>
        <v>200</v>
      </c>
      <c r="G13" s="28">
        <v>2</v>
      </c>
      <c r="H13" s="42">
        <f>IF(G13="","",VLOOKUP(G13,Tabel!$A$1:$B$106,2,FALSE))</f>
        <v>190</v>
      </c>
      <c r="I13" s="28">
        <v>2</v>
      </c>
      <c r="J13" s="42">
        <f>IF(I13="","",VLOOKUP(I13,Tabel!$A$1:$B$106,2,FALSE))</f>
        <v>190</v>
      </c>
      <c r="K13" s="11">
        <v>2</v>
      </c>
      <c r="L13" s="42">
        <f>IF(K13="","",VLOOKUP(K13,Tabel!$A$1:$B$106,2,FALSE))</f>
        <v>190</v>
      </c>
      <c r="M13" s="11">
        <v>2</v>
      </c>
      <c r="N13" s="42">
        <f>IF(M13="","",VLOOKUP(M13,Tabel!$A$1:$B$106,2,FALSE))</f>
        <v>190</v>
      </c>
      <c r="O13" s="11"/>
      <c r="P13" s="42"/>
      <c r="Q13" s="11">
        <v>1</v>
      </c>
      <c r="R13" s="42">
        <f>IF(Q13="","",VLOOKUP(Q13,Tabel!$A$1:$B$106,2,FALSE))</f>
        <v>200</v>
      </c>
      <c r="S13" s="12">
        <v>1</v>
      </c>
      <c r="T13" s="42">
        <f>IF(S13="","",VLOOKUP(S13,Tabel!$A$1:$B$106,2,FALSE))</f>
        <v>200</v>
      </c>
      <c r="U13" s="12">
        <v>2</v>
      </c>
      <c r="V13" s="42">
        <f>IF(U13="","",VLOOKUP(U13,Tabel!$A$1:$B$106,2,FALSE))</f>
        <v>190</v>
      </c>
      <c r="W13" s="86">
        <f t="shared" si="0"/>
        <v>1550</v>
      </c>
      <c r="X13" s="86">
        <f t="shared" si="1"/>
        <v>15</v>
      </c>
      <c r="Y13" s="96">
        <f>SUMPRODUCT(LARGE(AA13:AI13,{1,2,3,4,5,6}))+X13</f>
        <v>1185</v>
      </c>
      <c r="Z13" s="115">
        <f t="shared" si="2"/>
        <v>8</v>
      </c>
      <c r="AA13" s="90">
        <f>F13</f>
        <v>200</v>
      </c>
      <c r="AB13" s="90">
        <f>H13</f>
        <v>190</v>
      </c>
      <c r="AC13" s="89">
        <f>J13</f>
        <v>190</v>
      </c>
      <c r="AD13" s="89">
        <f>L13</f>
        <v>190</v>
      </c>
      <c r="AE13" s="90">
        <f>N13</f>
        <v>190</v>
      </c>
      <c r="AF13" s="90">
        <f>P13</f>
        <v>0</v>
      </c>
      <c r="AG13" s="90">
        <f>R13</f>
        <v>200</v>
      </c>
      <c r="AH13" s="90">
        <f>T13</f>
        <v>200</v>
      </c>
      <c r="AI13" s="90">
        <f>V13</f>
        <v>190</v>
      </c>
    </row>
    <row r="14" spans="1:35" ht="15.75" customHeight="1">
      <c r="A14" s="12">
        <v>3</v>
      </c>
      <c r="B14" s="19" t="s">
        <v>44</v>
      </c>
      <c r="C14" s="25">
        <v>99</v>
      </c>
      <c r="D14" s="19" t="s">
        <v>33</v>
      </c>
      <c r="E14" s="28">
        <v>3</v>
      </c>
      <c r="F14" s="42">
        <f>IF(E14="","",VLOOKUP(E14,Tabel!$A$1:$B$106,2,FALSE))</f>
        <v>185</v>
      </c>
      <c r="G14" s="28">
        <v>4</v>
      </c>
      <c r="H14" s="42">
        <f>IF(G14="","",VLOOKUP(G14,Tabel!$A$1:$B$106,2,FALSE))</f>
        <v>180</v>
      </c>
      <c r="I14" s="28">
        <v>4</v>
      </c>
      <c r="J14" s="42">
        <f>IF(I14="","",VLOOKUP(I14,Tabel!$A$1:$B$106,2,FALSE))</f>
        <v>180</v>
      </c>
      <c r="K14" s="11">
        <v>4</v>
      </c>
      <c r="L14" s="42">
        <f>IF(K14="","",VLOOKUP(K14,Tabel!$A$1:$B$106,2,FALSE))</f>
        <v>180</v>
      </c>
      <c r="M14" s="11">
        <v>4</v>
      </c>
      <c r="N14" s="42">
        <f>IF(M14="","",VLOOKUP(M14,Tabel!$A$1:$B$106,2,FALSE))</f>
        <v>180</v>
      </c>
      <c r="O14" s="11">
        <v>2</v>
      </c>
      <c r="P14" s="42">
        <f>IF(O14="","",VLOOKUP(O14,Tabel!$A$1:$B$106,2,FALSE))</f>
        <v>190</v>
      </c>
      <c r="Q14" s="11"/>
      <c r="R14" s="42"/>
      <c r="S14" s="12">
        <v>2</v>
      </c>
      <c r="T14" s="42">
        <f>IF(S14="","",VLOOKUP(S14,Tabel!$A$1:$B$106,2,FALSE))</f>
        <v>190</v>
      </c>
      <c r="U14" s="12">
        <v>4</v>
      </c>
      <c r="V14" s="42">
        <f>IF(U14="","",VLOOKUP(U14,Tabel!$A$1:$B$106,2,FALSE))</f>
        <v>180</v>
      </c>
      <c r="W14" s="86">
        <f t="shared" si="0"/>
        <v>1465</v>
      </c>
      <c r="X14" s="86">
        <f t="shared" si="1"/>
        <v>15</v>
      </c>
      <c r="Y14" s="96">
        <f>SUMPRODUCT(LARGE(AA14:AI14,{1,2,3,4,5,6}))+X14</f>
        <v>1120</v>
      </c>
      <c r="Z14" s="115">
        <f t="shared" si="2"/>
        <v>8</v>
      </c>
      <c r="AA14" s="90">
        <f>F14</f>
        <v>185</v>
      </c>
      <c r="AB14" s="90">
        <f>H14</f>
        <v>180</v>
      </c>
      <c r="AC14" s="89">
        <f>J14</f>
        <v>180</v>
      </c>
      <c r="AD14" s="89">
        <f>L14</f>
        <v>180</v>
      </c>
      <c r="AE14" s="90">
        <f>N14</f>
        <v>180</v>
      </c>
      <c r="AF14" s="90">
        <f>P14</f>
        <v>190</v>
      </c>
      <c r="AG14" s="90">
        <f>R14</f>
        <v>0</v>
      </c>
      <c r="AH14" s="90">
        <f>T14</f>
        <v>190</v>
      </c>
      <c r="AI14" s="90">
        <f>V14</f>
        <v>180</v>
      </c>
    </row>
    <row r="15" spans="1:35" ht="15.75" customHeight="1">
      <c r="A15" s="12">
        <v>4</v>
      </c>
      <c r="B15" s="19" t="s">
        <v>45</v>
      </c>
      <c r="C15" s="25">
        <v>99</v>
      </c>
      <c r="D15" s="19" t="s">
        <v>32</v>
      </c>
      <c r="E15" s="28">
        <v>2</v>
      </c>
      <c r="F15" s="42">
        <f>IF(E15="","",VLOOKUP(E15,Tabel!$A$1:$B$106,2,FALSE))</f>
        <v>190</v>
      </c>
      <c r="G15" s="28">
        <v>5</v>
      </c>
      <c r="H15" s="42">
        <f>IF(G15="","",VLOOKUP(G15,Tabel!$A$1:$B$106,2,FALSE))</f>
        <v>175</v>
      </c>
      <c r="I15" s="28">
        <v>3</v>
      </c>
      <c r="J15" s="42">
        <f>IF(I15="","",VLOOKUP(I15,Tabel!$A$1:$B$106,2,FALSE))</f>
        <v>185</v>
      </c>
      <c r="K15" s="11">
        <v>3</v>
      </c>
      <c r="L15" s="42">
        <f>IF(K15="","",VLOOKUP(K15,Tabel!$A$1:$B$106,2,FALSE))</f>
        <v>185</v>
      </c>
      <c r="M15" s="11">
        <v>3</v>
      </c>
      <c r="N15" s="42">
        <f>IF(M15="","",VLOOKUP(M15,Tabel!$A$1:$B$106,2,FALSE))</f>
        <v>185</v>
      </c>
      <c r="O15" s="11">
        <v>4</v>
      </c>
      <c r="P15" s="42">
        <f>IF(O15="","",VLOOKUP(O15,Tabel!$A$1:$B$106,2,FALSE))</f>
        <v>180</v>
      </c>
      <c r="Q15" s="11">
        <v>14</v>
      </c>
      <c r="R15" s="42">
        <f>IF(Q15="","",VLOOKUP(Q15,Tabel!$A$1:$B$106,2,FALSE))</f>
        <v>134</v>
      </c>
      <c r="S15" s="12"/>
      <c r="T15" s="42"/>
      <c r="U15" s="12">
        <v>5</v>
      </c>
      <c r="V15" s="42">
        <f>IF(U15="","",VLOOKUP(U15,Tabel!$A$1:$B$106,2,FALSE))</f>
        <v>175</v>
      </c>
      <c r="W15" s="86">
        <f t="shared" si="0"/>
        <v>1409</v>
      </c>
      <c r="X15" s="86">
        <f t="shared" si="1"/>
        <v>15</v>
      </c>
      <c r="Y15" s="96">
        <f>SUMPRODUCT(LARGE(AA15:AI15,{1,2,3,4,5,6}))+X15</f>
        <v>1115</v>
      </c>
      <c r="Z15" s="115">
        <f t="shared" si="2"/>
        <v>8</v>
      </c>
      <c r="AA15" s="90">
        <f>F15</f>
        <v>190</v>
      </c>
      <c r="AB15" s="90">
        <f>H15</f>
        <v>175</v>
      </c>
      <c r="AC15" s="89">
        <f>J15</f>
        <v>185</v>
      </c>
      <c r="AD15" s="89">
        <f>L15</f>
        <v>185</v>
      </c>
      <c r="AE15" s="90">
        <f>N15</f>
        <v>185</v>
      </c>
      <c r="AF15" s="90">
        <f>P15</f>
        <v>180</v>
      </c>
      <c r="AG15" s="90">
        <f>R15</f>
        <v>134</v>
      </c>
      <c r="AH15" s="90">
        <f>T15</f>
        <v>0</v>
      </c>
      <c r="AI15" s="90">
        <f>V15</f>
        <v>175</v>
      </c>
    </row>
    <row r="16" spans="1:35" ht="15.75" customHeight="1">
      <c r="A16" s="12">
        <v>5</v>
      </c>
      <c r="B16" s="19" t="s">
        <v>81</v>
      </c>
      <c r="C16" s="25">
        <v>99</v>
      </c>
      <c r="D16" s="19" t="s">
        <v>32</v>
      </c>
      <c r="E16" s="28">
        <v>5</v>
      </c>
      <c r="F16" s="42">
        <f>IF(E16="","",VLOOKUP(E16,Tabel!$A$1:$B$106,2,FALSE))</f>
        <v>175</v>
      </c>
      <c r="G16" s="28">
        <v>8</v>
      </c>
      <c r="H16" s="42">
        <f>IF(G16="","",VLOOKUP(G16,Tabel!$A$1:$B$106,2,FALSE))</f>
        <v>160</v>
      </c>
      <c r="I16" s="28">
        <v>6</v>
      </c>
      <c r="J16" s="42">
        <f>IF(I16="","",VLOOKUP(I16,Tabel!$A$1:$B$106,2,FALSE))</f>
        <v>170</v>
      </c>
      <c r="K16" s="11">
        <v>5</v>
      </c>
      <c r="L16" s="42">
        <f>IF(K16="","",VLOOKUP(K16,Tabel!$A$1:$B$106,2,FALSE))</f>
        <v>175</v>
      </c>
      <c r="M16" s="11">
        <v>9</v>
      </c>
      <c r="N16" s="42">
        <f>IF(M16="","",VLOOKUP(M16,Tabel!$A$1:$B$106,2,FALSE))</f>
        <v>155</v>
      </c>
      <c r="O16" s="11">
        <v>7</v>
      </c>
      <c r="P16" s="42">
        <f>IF(O16="","",VLOOKUP(O16,Tabel!$A$1:$B$106,2,FALSE))</f>
        <v>165</v>
      </c>
      <c r="Q16" s="11">
        <v>3</v>
      </c>
      <c r="R16" s="42">
        <f>IF(Q16="","",VLOOKUP(Q16,Tabel!$A$1:$B$106,2,FALSE))</f>
        <v>185</v>
      </c>
      <c r="S16" s="12">
        <v>5</v>
      </c>
      <c r="T16" s="42">
        <f>IF(S16="","",VLOOKUP(S16,Tabel!$A$1:$B$106,2,FALSE))</f>
        <v>175</v>
      </c>
      <c r="U16" s="12">
        <v>9</v>
      </c>
      <c r="V16" s="42">
        <f>IF(U16="","",VLOOKUP(U16,Tabel!$A$1:$B$106,2,FALSE))</f>
        <v>155</v>
      </c>
      <c r="W16" s="86">
        <f t="shared" si="0"/>
        <v>1515</v>
      </c>
      <c r="X16" s="86">
        <f t="shared" si="1"/>
        <v>30</v>
      </c>
      <c r="Y16" s="96">
        <f>SUMPRODUCT(LARGE(AA16:AI16,{1,2,3,4,5,6}))+X16</f>
        <v>1075</v>
      </c>
      <c r="Z16" s="115">
        <f t="shared" si="2"/>
        <v>9</v>
      </c>
      <c r="AA16" s="90">
        <f>F16</f>
        <v>175</v>
      </c>
      <c r="AB16" s="90">
        <f>H16</f>
        <v>160</v>
      </c>
      <c r="AC16" s="89">
        <f>J16</f>
        <v>170</v>
      </c>
      <c r="AD16" s="89">
        <f>L16</f>
        <v>175</v>
      </c>
      <c r="AE16" s="90">
        <f>N16</f>
        <v>155</v>
      </c>
      <c r="AF16" s="90">
        <f>P16</f>
        <v>165</v>
      </c>
      <c r="AG16" s="90">
        <f>R16</f>
        <v>185</v>
      </c>
      <c r="AH16" s="90">
        <f>T16</f>
        <v>175</v>
      </c>
      <c r="AI16" s="90">
        <f>V16</f>
        <v>155</v>
      </c>
    </row>
    <row r="17" spans="1:35" ht="15.75" customHeight="1">
      <c r="A17" s="12">
        <v>6</v>
      </c>
      <c r="B17" s="19" t="s">
        <v>50</v>
      </c>
      <c r="C17" s="25">
        <v>99</v>
      </c>
      <c r="D17" s="19" t="s">
        <v>29</v>
      </c>
      <c r="E17" s="28">
        <v>6</v>
      </c>
      <c r="F17" s="42">
        <f>IF(E17="","",VLOOKUP(E17,Tabel!$A$1:$B$106,2,FALSE))</f>
        <v>170</v>
      </c>
      <c r="G17" s="28">
        <v>12</v>
      </c>
      <c r="H17" s="42">
        <f>IF(G17="","",VLOOKUP(G17,Tabel!$A$1:$B$106,2,FALSE))</f>
        <v>142</v>
      </c>
      <c r="I17" s="28">
        <v>11</v>
      </c>
      <c r="J17" s="42">
        <f>IF(I17="","",VLOOKUP(I17,Tabel!$A$1:$B$106,2,FALSE))</f>
        <v>146</v>
      </c>
      <c r="K17" s="11">
        <v>6</v>
      </c>
      <c r="L17" s="42">
        <f>IF(K17="","",VLOOKUP(K17,Tabel!$A$1:$B$106,2,FALSE))</f>
        <v>170</v>
      </c>
      <c r="M17" s="11">
        <v>12</v>
      </c>
      <c r="N17" s="42">
        <f>IF(M17="","",VLOOKUP(M17,Tabel!$A$1:$B$106,2,FALSE))</f>
        <v>142</v>
      </c>
      <c r="O17" s="11">
        <v>9</v>
      </c>
      <c r="P17" s="42">
        <f>IF(O17="","",VLOOKUP(O17,Tabel!$A$1:$B$106,2,FALSE))</f>
        <v>155</v>
      </c>
      <c r="Q17" s="11">
        <v>5</v>
      </c>
      <c r="R17" s="42">
        <f>IF(Q17="","",VLOOKUP(Q17,Tabel!$A$1:$B$106,2,FALSE))</f>
        <v>175</v>
      </c>
      <c r="S17" s="12">
        <v>8</v>
      </c>
      <c r="T17" s="42">
        <f>IF(S17="","",VLOOKUP(S17,Tabel!$A$1:$B$106,2,FALSE))</f>
        <v>160</v>
      </c>
      <c r="U17" s="12">
        <v>14</v>
      </c>
      <c r="V17" s="42">
        <f>IF(U17="","",VLOOKUP(U17,Tabel!$A$1:$B$106,2,FALSE))</f>
        <v>134</v>
      </c>
      <c r="W17" s="86">
        <f t="shared" si="0"/>
        <v>1394</v>
      </c>
      <c r="X17" s="86">
        <f t="shared" si="1"/>
        <v>30</v>
      </c>
      <c r="Y17" s="96">
        <f>SUMPRODUCT(LARGE(AA17:AI17,{1,2,3,4,5,6}))+X17</f>
        <v>1006</v>
      </c>
      <c r="Z17" s="115">
        <f t="shared" si="2"/>
        <v>9</v>
      </c>
      <c r="AA17" s="90">
        <f aca="true" t="shared" si="3" ref="AA17:AA90">F17</f>
        <v>170</v>
      </c>
      <c r="AB17" s="90">
        <f aca="true" t="shared" si="4" ref="AB17:AB90">H17</f>
        <v>142</v>
      </c>
      <c r="AC17" s="89">
        <f aca="true" t="shared" si="5" ref="AC17:AC90">J17</f>
        <v>146</v>
      </c>
      <c r="AD17" s="89">
        <f aca="true" t="shared" si="6" ref="AD17:AD90">L17</f>
        <v>170</v>
      </c>
      <c r="AE17" s="90">
        <f aca="true" t="shared" si="7" ref="AE17:AE90">N17</f>
        <v>142</v>
      </c>
      <c r="AF17" s="90">
        <f aca="true" t="shared" si="8" ref="AF17:AF90">P17</f>
        <v>155</v>
      </c>
      <c r="AG17" s="90">
        <f aca="true" t="shared" si="9" ref="AG17:AG90">R17</f>
        <v>175</v>
      </c>
      <c r="AH17" s="90">
        <f aca="true" t="shared" si="10" ref="AH17:AH90">T17</f>
        <v>160</v>
      </c>
      <c r="AI17" s="90">
        <f aca="true" t="shared" si="11" ref="AI17:AI90">V17</f>
        <v>134</v>
      </c>
    </row>
    <row r="18" spans="1:35" ht="15.75" customHeight="1">
      <c r="A18" s="12">
        <v>7</v>
      </c>
      <c r="B18" s="19" t="s">
        <v>287</v>
      </c>
      <c r="C18" s="25">
        <v>99</v>
      </c>
      <c r="D18" s="19" t="s">
        <v>32</v>
      </c>
      <c r="E18" s="28">
        <v>9</v>
      </c>
      <c r="F18" s="42">
        <f>IF(E18="","",VLOOKUP(E18,Tabel!$A$1:$B$106,2,FALSE))</f>
        <v>155</v>
      </c>
      <c r="G18" s="28">
        <v>16</v>
      </c>
      <c r="H18" s="42">
        <f>IF(G18="","",VLOOKUP(G18,Tabel!$A$1:$B$106,2,FALSE))</f>
        <v>126</v>
      </c>
      <c r="I18" s="28">
        <v>15</v>
      </c>
      <c r="J18" s="42">
        <f>IF(I18="","",VLOOKUP(I18,Tabel!$A$1:$B$106,2,FALSE))</f>
        <v>130</v>
      </c>
      <c r="K18" s="11">
        <v>7</v>
      </c>
      <c r="L18" s="42">
        <f>IF(K18="","",VLOOKUP(K18,Tabel!$A$1:$B$106,2,FALSE))</f>
        <v>165</v>
      </c>
      <c r="M18" s="11">
        <v>11</v>
      </c>
      <c r="N18" s="42">
        <f>IF(M18="","",VLOOKUP(M18,Tabel!$A$1:$B$106,2,FALSE))</f>
        <v>146</v>
      </c>
      <c r="O18" s="11">
        <v>10</v>
      </c>
      <c r="P18" s="42">
        <f>IF(O18="","",VLOOKUP(O18,Tabel!$A$1:$B$106,2,FALSE))</f>
        <v>150</v>
      </c>
      <c r="Q18" s="11">
        <v>6</v>
      </c>
      <c r="R18" s="42">
        <f>IF(Q18="","",VLOOKUP(Q18,Tabel!$A$1:$B$106,2,FALSE))</f>
        <v>170</v>
      </c>
      <c r="S18" s="12">
        <v>11</v>
      </c>
      <c r="T18" s="42">
        <f>IF(S18="","",VLOOKUP(S18,Tabel!$A$1:$B$106,2,FALSE))</f>
        <v>146</v>
      </c>
      <c r="U18" s="12">
        <v>10</v>
      </c>
      <c r="V18" s="42">
        <f>IF(U18="","",VLOOKUP(U18,Tabel!$A$1:$B$106,2,FALSE))</f>
        <v>150</v>
      </c>
      <c r="W18" s="86">
        <f t="shared" si="0"/>
        <v>1338</v>
      </c>
      <c r="X18" s="86">
        <f t="shared" si="1"/>
        <v>30</v>
      </c>
      <c r="Y18" s="96">
        <f>SUMPRODUCT(LARGE(AA18:AI18,{1,2,3,4,5,6}))+X18</f>
        <v>966</v>
      </c>
      <c r="Z18" s="115">
        <f t="shared" si="2"/>
        <v>9</v>
      </c>
      <c r="AA18" s="90">
        <f t="shared" si="3"/>
        <v>155</v>
      </c>
      <c r="AB18" s="90">
        <f t="shared" si="4"/>
        <v>126</v>
      </c>
      <c r="AC18" s="89">
        <f t="shared" si="5"/>
        <v>130</v>
      </c>
      <c r="AD18" s="89">
        <f t="shared" si="6"/>
        <v>165</v>
      </c>
      <c r="AE18" s="90">
        <f t="shared" si="7"/>
        <v>146</v>
      </c>
      <c r="AF18" s="90">
        <f t="shared" si="8"/>
        <v>150</v>
      </c>
      <c r="AG18" s="90">
        <f t="shared" si="9"/>
        <v>170</v>
      </c>
      <c r="AH18" s="90">
        <f t="shared" si="10"/>
        <v>146</v>
      </c>
      <c r="AI18" s="90">
        <f t="shared" si="11"/>
        <v>150</v>
      </c>
    </row>
    <row r="19" spans="1:35" ht="15.75" customHeight="1">
      <c r="A19" s="12">
        <v>8</v>
      </c>
      <c r="B19" s="19" t="s">
        <v>47</v>
      </c>
      <c r="C19" s="25">
        <v>99</v>
      </c>
      <c r="D19" s="19" t="s">
        <v>32</v>
      </c>
      <c r="E19" s="28">
        <v>7</v>
      </c>
      <c r="F19" s="42">
        <f>IF(E19="","",VLOOKUP(E19,Tabel!$A$1:$B$106,2,FALSE))</f>
        <v>165</v>
      </c>
      <c r="G19" s="28">
        <v>13</v>
      </c>
      <c r="H19" s="42">
        <f>IF(G19="","",VLOOKUP(G19,Tabel!$A$1:$B$106,2,FALSE))</f>
        <v>138</v>
      </c>
      <c r="I19" s="28"/>
      <c r="J19" s="42">
        <f>IF(I19="","",VLOOKUP(I19,Tabel!$A$1:$B$106,2,FALSE))</f>
      </c>
      <c r="K19" s="11">
        <v>8</v>
      </c>
      <c r="L19" s="42">
        <f>IF(K19="","",VLOOKUP(K19,Tabel!$A$1:$B$106,2,FALSE))</f>
        <v>160</v>
      </c>
      <c r="M19" s="11">
        <v>10</v>
      </c>
      <c r="N19" s="42">
        <f>IF(M19="","",VLOOKUP(M19,Tabel!$A$1:$B$106,2,FALSE))</f>
        <v>150</v>
      </c>
      <c r="O19" s="11">
        <v>5</v>
      </c>
      <c r="P19" s="42">
        <f>IF(O19="","",VLOOKUP(O19,Tabel!$A$1:$B$106,2,FALSE))</f>
        <v>175</v>
      </c>
      <c r="Q19" s="11">
        <v>7</v>
      </c>
      <c r="R19" s="42">
        <f>IF(Q19="","",VLOOKUP(Q19,Tabel!$A$1:$B$106,2,FALSE))</f>
        <v>165</v>
      </c>
      <c r="S19" s="12"/>
      <c r="T19" s="42"/>
      <c r="U19" s="12">
        <v>12</v>
      </c>
      <c r="V19" s="42">
        <f>IF(U19="","",VLOOKUP(U19,Tabel!$A$1:$B$106,2,FALSE))</f>
        <v>142</v>
      </c>
      <c r="W19" s="86">
        <f t="shared" si="0"/>
        <v>1095</v>
      </c>
      <c r="X19" s="86">
        <f t="shared" si="1"/>
        <v>5</v>
      </c>
      <c r="Y19" s="96">
        <f>SUMPRODUCT(LARGE(AA19:AI19,{1,2,3,4,5,6}))+X19</f>
        <v>962</v>
      </c>
      <c r="Z19" s="115">
        <f t="shared" si="2"/>
        <v>7</v>
      </c>
      <c r="AA19" s="90">
        <f t="shared" si="3"/>
        <v>165</v>
      </c>
      <c r="AB19" s="90">
        <f t="shared" si="4"/>
        <v>138</v>
      </c>
      <c r="AC19" s="89">
        <f t="shared" si="5"/>
      </c>
      <c r="AD19" s="89">
        <f t="shared" si="6"/>
        <v>160</v>
      </c>
      <c r="AE19" s="90">
        <f t="shared" si="7"/>
        <v>150</v>
      </c>
      <c r="AF19" s="90">
        <f t="shared" si="8"/>
        <v>175</v>
      </c>
      <c r="AG19" s="90">
        <f t="shared" si="9"/>
        <v>165</v>
      </c>
      <c r="AH19" s="90">
        <f t="shared" si="10"/>
        <v>0</v>
      </c>
      <c r="AI19" s="90">
        <f t="shared" si="11"/>
        <v>142</v>
      </c>
    </row>
    <row r="20" spans="1:35" ht="15.75" customHeight="1">
      <c r="A20" s="12">
        <v>9</v>
      </c>
      <c r="B20" s="19" t="s">
        <v>46</v>
      </c>
      <c r="C20" s="25">
        <v>99</v>
      </c>
      <c r="D20" s="19" t="s">
        <v>176</v>
      </c>
      <c r="E20" s="28">
        <v>8</v>
      </c>
      <c r="F20" s="42">
        <f>IF(E20="","",VLOOKUP(E20,Tabel!$A$1:$B$106,2,FALSE))</f>
        <v>160</v>
      </c>
      <c r="G20" s="28">
        <v>14</v>
      </c>
      <c r="H20" s="42">
        <f>IF(G20="","",VLOOKUP(G20,Tabel!$A$1:$B$106,2,FALSE))</f>
        <v>134</v>
      </c>
      <c r="I20" s="28">
        <v>9</v>
      </c>
      <c r="J20" s="42">
        <f>IF(I20="","",VLOOKUP(I20,Tabel!$A$1:$B$106,2,FALSE))</f>
        <v>155</v>
      </c>
      <c r="K20" s="11">
        <v>9</v>
      </c>
      <c r="L20" s="42">
        <f>IF(K20="","",VLOOKUP(K20,Tabel!$A$1:$B$106,2,FALSE))</f>
        <v>155</v>
      </c>
      <c r="M20" s="11">
        <v>14</v>
      </c>
      <c r="N20" s="42">
        <f>IF(M20="","",VLOOKUP(M20,Tabel!$A$1:$B$106,2,FALSE))</f>
        <v>134</v>
      </c>
      <c r="O20" s="11">
        <v>8</v>
      </c>
      <c r="P20" s="42">
        <f>IF(O20="","",VLOOKUP(O20,Tabel!$A$1:$B$106,2,FALSE))</f>
        <v>160</v>
      </c>
      <c r="Q20" s="11">
        <v>9</v>
      </c>
      <c r="R20" s="42">
        <f>IF(Q20="","",VLOOKUP(Q20,Tabel!$A$1:$B$106,2,FALSE))</f>
        <v>155</v>
      </c>
      <c r="S20" s="12">
        <v>13</v>
      </c>
      <c r="T20" s="42">
        <f>IF(S20="","",VLOOKUP(S20,Tabel!$A$1:$B$106,2,FALSE))</f>
        <v>138</v>
      </c>
      <c r="U20" s="12">
        <v>11</v>
      </c>
      <c r="V20" s="42">
        <f>IF(U20="","",VLOOKUP(U20,Tabel!$A$1:$B$106,2,FALSE))</f>
        <v>146</v>
      </c>
      <c r="W20" s="86">
        <f t="shared" si="0"/>
        <v>1337</v>
      </c>
      <c r="X20" s="86">
        <f t="shared" si="1"/>
        <v>30</v>
      </c>
      <c r="Y20" s="96">
        <f>SUMPRODUCT(LARGE(AA20:AI20,{1,2,3,4,5,6}))+X20</f>
        <v>961</v>
      </c>
      <c r="Z20" s="115">
        <f t="shared" si="2"/>
        <v>9</v>
      </c>
      <c r="AA20" s="90">
        <f t="shared" si="3"/>
        <v>160</v>
      </c>
      <c r="AB20" s="90">
        <f t="shared" si="4"/>
        <v>134</v>
      </c>
      <c r="AC20" s="89">
        <f t="shared" si="5"/>
        <v>155</v>
      </c>
      <c r="AD20" s="89">
        <f t="shared" si="6"/>
        <v>155</v>
      </c>
      <c r="AE20" s="90">
        <f t="shared" si="7"/>
        <v>134</v>
      </c>
      <c r="AF20" s="90">
        <f t="shared" si="8"/>
        <v>160</v>
      </c>
      <c r="AG20" s="90">
        <f t="shared" si="9"/>
        <v>155</v>
      </c>
      <c r="AH20" s="90">
        <f t="shared" si="10"/>
        <v>138</v>
      </c>
      <c r="AI20" s="90">
        <f t="shared" si="11"/>
        <v>146</v>
      </c>
    </row>
    <row r="21" spans="1:35" ht="15.75" customHeight="1">
      <c r="A21" s="12">
        <v>10</v>
      </c>
      <c r="B21" s="19" t="s">
        <v>49</v>
      </c>
      <c r="C21" s="25">
        <v>99</v>
      </c>
      <c r="D21" s="19" t="s">
        <v>32</v>
      </c>
      <c r="E21" s="28"/>
      <c r="F21" s="42">
        <f>IF(E21="","",VLOOKUP(E21,Tabel!$A$1:$B$106,2,FALSE))</f>
      </c>
      <c r="G21" s="28">
        <v>18</v>
      </c>
      <c r="H21" s="42">
        <f>IF(G21="","",VLOOKUP(G21,Tabel!$A$1:$B$106,2,FALSE))</f>
        <v>118</v>
      </c>
      <c r="I21" s="28">
        <v>14</v>
      </c>
      <c r="J21" s="42">
        <f>IF(I21="","",VLOOKUP(I21,Tabel!$A$1:$B$106,2,FALSE))</f>
        <v>134</v>
      </c>
      <c r="K21" s="11">
        <v>11</v>
      </c>
      <c r="L21" s="42">
        <f>IF(K21="","",VLOOKUP(K21,Tabel!$A$1:$B$106,2,FALSE))</f>
        <v>146</v>
      </c>
      <c r="M21" s="11">
        <v>15</v>
      </c>
      <c r="N21" s="42">
        <f>IF(M21="","",VLOOKUP(M21,Tabel!$A$1:$B$106,2,FALSE))</f>
        <v>130</v>
      </c>
      <c r="O21" s="11">
        <v>11</v>
      </c>
      <c r="P21" s="42">
        <f>IF(O21="","",VLOOKUP(O21,Tabel!$A$1:$B$106,2,FALSE))</f>
        <v>146</v>
      </c>
      <c r="Q21" s="11">
        <v>8</v>
      </c>
      <c r="R21" s="42">
        <f>IF(Q21="","",VLOOKUP(Q21,Tabel!$A$1:$B$106,2,FALSE))</f>
        <v>160</v>
      </c>
      <c r="S21" s="12">
        <v>9</v>
      </c>
      <c r="T21" s="42">
        <f>IF(S21="","",VLOOKUP(S21,Tabel!$A$1:$B$106,2,FALSE))</f>
        <v>155</v>
      </c>
      <c r="U21" s="12">
        <v>13</v>
      </c>
      <c r="V21" s="42">
        <f>IF(U21="","",VLOOKUP(U21,Tabel!$A$1:$B$106,2,FALSE))</f>
        <v>138</v>
      </c>
      <c r="W21" s="86">
        <f t="shared" si="0"/>
        <v>1127</v>
      </c>
      <c r="X21" s="86">
        <f t="shared" si="1"/>
        <v>15</v>
      </c>
      <c r="Y21" s="96">
        <f>SUMPRODUCT(LARGE(AA21:AI21,{1,2,3,4,5,6}))+X21</f>
        <v>894</v>
      </c>
      <c r="Z21" s="115">
        <f t="shared" si="2"/>
        <v>8</v>
      </c>
      <c r="AA21" s="90">
        <f t="shared" si="3"/>
      </c>
      <c r="AB21" s="90">
        <f t="shared" si="4"/>
        <v>118</v>
      </c>
      <c r="AC21" s="89">
        <f t="shared" si="5"/>
        <v>134</v>
      </c>
      <c r="AD21" s="89">
        <f t="shared" si="6"/>
        <v>146</v>
      </c>
      <c r="AE21" s="90">
        <f t="shared" si="7"/>
        <v>130</v>
      </c>
      <c r="AF21" s="90">
        <f t="shared" si="8"/>
        <v>146</v>
      </c>
      <c r="AG21" s="90">
        <f t="shared" si="9"/>
        <v>160</v>
      </c>
      <c r="AH21" s="90">
        <f t="shared" si="10"/>
        <v>155</v>
      </c>
      <c r="AI21" s="90">
        <f t="shared" si="11"/>
        <v>138</v>
      </c>
    </row>
    <row r="22" spans="1:35" ht="15.75" customHeight="1">
      <c r="A22" s="12">
        <v>11</v>
      </c>
      <c r="B22" s="19" t="s">
        <v>82</v>
      </c>
      <c r="C22" s="25">
        <v>99</v>
      </c>
      <c r="D22" s="19" t="s">
        <v>26</v>
      </c>
      <c r="E22" s="28">
        <v>20</v>
      </c>
      <c r="F22" s="42">
        <f>IF(E22="","",VLOOKUP(E22,Tabel!$A$1:$B$106,2,FALSE))</f>
        <v>110</v>
      </c>
      <c r="G22" s="28">
        <v>23</v>
      </c>
      <c r="H22" s="42">
        <f>IF(G22="","",VLOOKUP(G22,Tabel!$A$1:$B$106,2,FALSE))</f>
        <v>101</v>
      </c>
      <c r="I22" s="28">
        <v>18</v>
      </c>
      <c r="J22" s="42">
        <f>IF(I22="","",VLOOKUP(I22,Tabel!$A$1:$B$106,2,FALSE))</f>
        <v>118</v>
      </c>
      <c r="K22" s="11">
        <v>15</v>
      </c>
      <c r="L22" s="42">
        <f>IF(K22="","",VLOOKUP(K22,Tabel!$A$1:$B$106,2,FALSE))</f>
        <v>130</v>
      </c>
      <c r="M22" s="13">
        <v>24</v>
      </c>
      <c r="N22" s="42">
        <f>IF(M22="","",VLOOKUP(M22,Tabel!$A$1:$B$106,2,FALSE))</f>
        <v>98</v>
      </c>
      <c r="O22" s="11">
        <v>12</v>
      </c>
      <c r="P22" s="42">
        <f>IF(O22="","",VLOOKUP(O22,Tabel!$A$1:$B$106,2,FALSE))</f>
        <v>142</v>
      </c>
      <c r="Q22" s="13">
        <v>11</v>
      </c>
      <c r="R22" s="42">
        <f>IF(Q22="","",VLOOKUP(Q22,Tabel!$A$1:$B$106,2,FALSE))</f>
        <v>146</v>
      </c>
      <c r="S22" s="12">
        <v>14</v>
      </c>
      <c r="T22" s="42">
        <f>IF(S22="","",VLOOKUP(S22,Tabel!$A$1:$B$106,2,FALSE))</f>
        <v>134</v>
      </c>
      <c r="U22" s="12">
        <v>16</v>
      </c>
      <c r="V22" s="42">
        <f>IF(U22="","",VLOOKUP(U22,Tabel!$A$1:$B$106,2,FALSE))</f>
        <v>126</v>
      </c>
      <c r="W22" s="86">
        <f t="shared" si="0"/>
        <v>1105</v>
      </c>
      <c r="X22" s="86">
        <f t="shared" si="1"/>
        <v>30</v>
      </c>
      <c r="Y22" s="96">
        <f>SUMPRODUCT(LARGE(AA22:AI22,{1,2,3,4,5,6}))+X22</f>
        <v>826</v>
      </c>
      <c r="Z22" s="115">
        <f t="shared" si="2"/>
        <v>9</v>
      </c>
      <c r="AA22" s="90">
        <f t="shared" si="3"/>
        <v>110</v>
      </c>
      <c r="AB22" s="90">
        <f t="shared" si="4"/>
        <v>101</v>
      </c>
      <c r="AC22" s="89">
        <f t="shared" si="5"/>
        <v>118</v>
      </c>
      <c r="AD22" s="89">
        <f t="shared" si="6"/>
        <v>130</v>
      </c>
      <c r="AE22" s="90">
        <f t="shared" si="7"/>
        <v>98</v>
      </c>
      <c r="AF22" s="90">
        <f t="shared" si="8"/>
        <v>142</v>
      </c>
      <c r="AG22" s="90">
        <f t="shared" si="9"/>
        <v>146</v>
      </c>
      <c r="AH22" s="90">
        <f t="shared" si="10"/>
        <v>134</v>
      </c>
      <c r="AI22" s="90">
        <f t="shared" si="11"/>
        <v>126</v>
      </c>
    </row>
    <row r="23" spans="1:35" ht="15.75" customHeight="1">
      <c r="A23" s="12">
        <v>12</v>
      </c>
      <c r="B23" s="19" t="s">
        <v>289</v>
      </c>
      <c r="C23" s="25">
        <v>99</v>
      </c>
      <c r="D23" s="19" t="s">
        <v>33</v>
      </c>
      <c r="E23" s="28">
        <v>10</v>
      </c>
      <c r="F23" s="42">
        <f>IF(E23="","",VLOOKUP(E23,Tabel!$A$1:$B$106,2,FALSE))</f>
        <v>150</v>
      </c>
      <c r="G23" s="28">
        <v>20</v>
      </c>
      <c r="H23" s="42">
        <f>IF(G23="","",VLOOKUP(G23,Tabel!$A$1:$B$106,2,FALSE))</f>
        <v>110</v>
      </c>
      <c r="I23" s="28">
        <v>17</v>
      </c>
      <c r="J23" s="42">
        <f>IF(I23="","",VLOOKUP(I23,Tabel!$A$1:$B$106,2,FALSE))</f>
        <v>122</v>
      </c>
      <c r="K23" s="11">
        <v>12</v>
      </c>
      <c r="L23" s="42">
        <f>IF(K23="","",VLOOKUP(K23,Tabel!$A$1:$B$106,2,FALSE))</f>
        <v>142</v>
      </c>
      <c r="M23" s="11">
        <v>17</v>
      </c>
      <c r="N23" s="42">
        <f>IF(M23="","",VLOOKUP(M23,Tabel!$A$1:$B$106,2,FALSE))</f>
        <v>122</v>
      </c>
      <c r="O23" s="11"/>
      <c r="P23" s="42"/>
      <c r="Q23" s="11"/>
      <c r="R23" s="42"/>
      <c r="S23" s="12">
        <v>17</v>
      </c>
      <c r="T23" s="42">
        <f>IF(S23="","",VLOOKUP(S23,Tabel!$A$1:$B$106,2,FALSE))</f>
        <v>122</v>
      </c>
      <c r="U23" s="12">
        <v>20</v>
      </c>
      <c r="V23" s="42">
        <f>IF(U23="","",VLOOKUP(U23,Tabel!$A$1:$B$106,2,FALSE))</f>
        <v>110</v>
      </c>
      <c r="W23" s="86">
        <f t="shared" si="0"/>
        <v>878</v>
      </c>
      <c r="X23" s="86">
        <f t="shared" si="1"/>
        <v>5</v>
      </c>
      <c r="Y23" s="96">
        <f>SUMPRODUCT(LARGE(AA23:AI23,{1,2,3,4,5,6}))+X23</f>
        <v>773</v>
      </c>
      <c r="Z23" s="115">
        <f t="shared" si="2"/>
        <v>7</v>
      </c>
      <c r="AA23" s="90">
        <f t="shared" si="3"/>
        <v>150</v>
      </c>
      <c r="AB23" s="90">
        <f t="shared" si="4"/>
        <v>110</v>
      </c>
      <c r="AC23" s="89">
        <f t="shared" si="5"/>
        <v>122</v>
      </c>
      <c r="AD23" s="89">
        <f t="shared" si="6"/>
        <v>142</v>
      </c>
      <c r="AE23" s="90">
        <f t="shared" si="7"/>
        <v>122</v>
      </c>
      <c r="AF23" s="90">
        <f t="shared" si="8"/>
        <v>0</v>
      </c>
      <c r="AG23" s="90">
        <f t="shared" si="9"/>
        <v>0</v>
      </c>
      <c r="AH23" s="90">
        <f t="shared" si="10"/>
        <v>122</v>
      </c>
      <c r="AI23" s="90">
        <f t="shared" si="11"/>
        <v>110</v>
      </c>
    </row>
    <row r="24" spans="1:35" ht="15.75" customHeight="1">
      <c r="A24" s="12">
        <v>13</v>
      </c>
      <c r="B24" s="19" t="s">
        <v>297</v>
      </c>
      <c r="C24" s="25">
        <v>99</v>
      </c>
      <c r="D24" s="19" t="s">
        <v>29</v>
      </c>
      <c r="E24" s="28">
        <v>12</v>
      </c>
      <c r="F24" s="42">
        <f>IF(E24="","",VLOOKUP(E24,Tabel!$A$1:$B$106,2,FALSE))</f>
        <v>142</v>
      </c>
      <c r="G24" s="28">
        <v>19</v>
      </c>
      <c r="H24" s="42">
        <f>IF(G24="","",VLOOKUP(G24,Tabel!$A$1:$B$106,2,FALSE))</f>
        <v>114</v>
      </c>
      <c r="I24" s="28"/>
      <c r="J24" s="42">
        <f>IF(I24="","",VLOOKUP(I24,Tabel!$A$1:$B$106,2,FALSE))</f>
      </c>
      <c r="K24" s="11">
        <v>16</v>
      </c>
      <c r="L24" s="42">
        <f>IF(K24="","",VLOOKUP(K24,Tabel!$A$1:$B$106,2,FALSE))</f>
        <v>126</v>
      </c>
      <c r="M24" s="11">
        <v>21</v>
      </c>
      <c r="N24" s="42">
        <f>IF(M24="","",VLOOKUP(M24,Tabel!$A$1:$B$106,2,FALSE))</f>
        <v>107</v>
      </c>
      <c r="O24" s="11"/>
      <c r="P24" s="42"/>
      <c r="Q24" s="11">
        <v>12</v>
      </c>
      <c r="R24" s="42">
        <f>IF(Q24="","",VLOOKUP(Q24,Tabel!$A$1:$B$106,2,FALSE))</f>
        <v>142</v>
      </c>
      <c r="S24" s="12">
        <v>19</v>
      </c>
      <c r="T24" s="42">
        <f>IF(S24="","",VLOOKUP(S24,Tabel!$A$1:$B$106,2,FALSE))</f>
        <v>114</v>
      </c>
      <c r="U24" s="12"/>
      <c r="V24" s="42"/>
      <c r="W24" s="86">
        <f t="shared" si="0"/>
        <v>745</v>
      </c>
      <c r="X24" s="86">
        <f t="shared" si="1"/>
        <v>0</v>
      </c>
      <c r="Y24" s="96">
        <f>SUMPRODUCT(LARGE(AA24:AI24,{1,2,3,4,5,6}))+X24</f>
        <v>745</v>
      </c>
      <c r="Z24" s="115">
        <f t="shared" si="2"/>
        <v>6</v>
      </c>
      <c r="AA24" s="90">
        <f t="shared" si="3"/>
        <v>142</v>
      </c>
      <c r="AB24" s="90">
        <f t="shared" si="4"/>
        <v>114</v>
      </c>
      <c r="AC24" s="89">
        <f t="shared" si="5"/>
      </c>
      <c r="AD24" s="89">
        <f t="shared" si="6"/>
        <v>126</v>
      </c>
      <c r="AE24" s="90">
        <f t="shared" si="7"/>
        <v>107</v>
      </c>
      <c r="AF24" s="90">
        <f t="shared" si="8"/>
        <v>0</v>
      </c>
      <c r="AG24" s="90">
        <f t="shared" si="9"/>
        <v>142</v>
      </c>
      <c r="AH24" s="90">
        <f t="shared" si="10"/>
        <v>114</v>
      </c>
      <c r="AI24" s="90">
        <f t="shared" si="11"/>
        <v>0</v>
      </c>
    </row>
    <row r="25" spans="1:35" ht="15.75" customHeight="1">
      <c r="A25" s="12">
        <v>14</v>
      </c>
      <c r="B25" s="19" t="s">
        <v>293</v>
      </c>
      <c r="C25" s="25">
        <v>99</v>
      </c>
      <c r="D25" s="19" t="s">
        <v>27</v>
      </c>
      <c r="E25" s="28">
        <v>18</v>
      </c>
      <c r="F25" s="42">
        <f>IF(E25="","",VLOOKUP(E25,Tabel!$A$1:$B$106,2,FALSE))</f>
        <v>118</v>
      </c>
      <c r="G25" s="28">
        <v>25</v>
      </c>
      <c r="H25" s="42">
        <f>IF(G25="","",VLOOKUP(G25,Tabel!$A$1:$B$106,2,FALSE))</f>
        <v>95</v>
      </c>
      <c r="I25" s="28">
        <v>23</v>
      </c>
      <c r="J25" s="42">
        <f>IF(I25="","",VLOOKUP(I25,Tabel!$A$1:$B$106,2,FALSE))</f>
        <v>101</v>
      </c>
      <c r="K25" s="11"/>
      <c r="L25" s="42">
        <f>IF(K25="","",VLOOKUP(K25,Tabel!$A$1:$B$106,2,FALSE))</f>
      </c>
      <c r="M25" s="11">
        <v>22</v>
      </c>
      <c r="N25" s="42">
        <f>IF(M25="","",VLOOKUP(M25,Tabel!$A$1:$B$106,2,FALSE))</f>
        <v>104</v>
      </c>
      <c r="O25" s="11">
        <v>13</v>
      </c>
      <c r="P25" s="42">
        <f>IF(O25="","",VLOOKUP(O25,Tabel!$A$1:$B$106,2,FALSE))</f>
        <v>138</v>
      </c>
      <c r="Q25" s="11">
        <v>13</v>
      </c>
      <c r="R25" s="42">
        <f>IF(Q25="","",VLOOKUP(Q25,Tabel!$A$1:$B$106,2,FALSE))</f>
        <v>138</v>
      </c>
      <c r="S25" s="12">
        <v>16</v>
      </c>
      <c r="T25" s="42">
        <f>IF(S25="","",VLOOKUP(S25,Tabel!$A$1:$B$106,2,FALSE))</f>
        <v>126</v>
      </c>
      <c r="U25" s="12"/>
      <c r="V25" s="42"/>
      <c r="W25" s="86">
        <f t="shared" si="0"/>
        <v>820</v>
      </c>
      <c r="X25" s="86">
        <f t="shared" si="1"/>
        <v>5</v>
      </c>
      <c r="Y25" s="96">
        <f>SUMPRODUCT(LARGE(AA25:AI25,{1,2,3,4,5,6}))+X25</f>
        <v>730</v>
      </c>
      <c r="Z25" s="115">
        <f t="shared" si="2"/>
        <v>7</v>
      </c>
      <c r="AA25" s="90">
        <f t="shared" si="3"/>
        <v>118</v>
      </c>
      <c r="AB25" s="90">
        <f t="shared" si="4"/>
        <v>95</v>
      </c>
      <c r="AC25" s="89">
        <f t="shared" si="5"/>
        <v>101</v>
      </c>
      <c r="AD25" s="89">
        <f t="shared" si="6"/>
      </c>
      <c r="AE25" s="90">
        <f t="shared" si="7"/>
        <v>104</v>
      </c>
      <c r="AF25" s="90">
        <f t="shared" si="8"/>
        <v>138</v>
      </c>
      <c r="AG25" s="90">
        <f t="shared" si="9"/>
        <v>138</v>
      </c>
      <c r="AH25" s="90">
        <f t="shared" si="10"/>
        <v>126</v>
      </c>
      <c r="AI25" s="90">
        <f t="shared" si="11"/>
        <v>0</v>
      </c>
    </row>
    <row r="26" spans="1:35" ht="15.75" customHeight="1">
      <c r="A26" s="12">
        <v>15</v>
      </c>
      <c r="B26" s="19" t="s">
        <v>294</v>
      </c>
      <c r="C26" s="25">
        <v>99</v>
      </c>
      <c r="D26" s="19" t="s">
        <v>26</v>
      </c>
      <c r="E26" s="28">
        <v>21</v>
      </c>
      <c r="F26" s="42">
        <f>IF(E26="","",VLOOKUP(E26,Tabel!$A$1:$B$106,2,FALSE))</f>
        <v>107</v>
      </c>
      <c r="G26" s="28">
        <v>32</v>
      </c>
      <c r="H26" s="42">
        <f>IF(G26="","",VLOOKUP(G26,Tabel!$A$1:$B$106,2,FALSE))</f>
        <v>74</v>
      </c>
      <c r="I26" s="28">
        <v>25</v>
      </c>
      <c r="J26" s="42">
        <f>IF(I26="","",VLOOKUP(I26,Tabel!$A$1:$B$106,2,FALSE))</f>
        <v>95</v>
      </c>
      <c r="K26" s="11">
        <v>22</v>
      </c>
      <c r="L26" s="42">
        <f>IF(K26="","",VLOOKUP(K26,Tabel!$A$1:$B$106,2,FALSE))</f>
        <v>104</v>
      </c>
      <c r="M26" s="11"/>
      <c r="N26" s="42">
        <f>IF(M26="","",VLOOKUP(M26,Tabel!$A$1:$B$106,2,FALSE))</f>
      </c>
      <c r="O26" s="11">
        <v>14</v>
      </c>
      <c r="P26" s="42">
        <f>IF(O26="","",VLOOKUP(O26,Tabel!$A$1:$B$106,2,FALSE))</f>
        <v>134</v>
      </c>
      <c r="Q26" s="11">
        <v>17</v>
      </c>
      <c r="R26" s="42">
        <f>IF(Q26="","",VLOOKUP(Q26,Tabel!$A$1:$B$106,2,FALSE))</f>
        <v>122</v>
      </c>
      <c r="S26" s="12"/>
      <c r="T26" s="42"/>
      <c r="U26" s="12">
        <v>22</v>
      </c>
      <c r="V26" s="42">
        <f>IF(U26="","",VLOOKUP(U26,Tabel!$A$1:$B$106,2,FALSE))</f>
        <v>104</v>
      </c>
      <c r="W26" s="86">
        <f t="shared" si="0"/>
        <v>740</v>
      </c>
      <c r="X26" s="86">
        <f t="shared" si="1"/>
        <v>5</v>
      </c>
      <c r="Y26" s="96">
        <f>SUMPRODUCT(LARGE(AA26:AI26,{1,2,3,4,5,6}))+X26</f>
        <v>671</v>
      </c>
      <c r="Z26" s="115">
        <f t="shared" si="2"/>
        <v>7</v>
      </c>
      <c r="AA26" s="90">
        <f t="shared" si="3"/>
        <v>107</v>
      </c>
      <c r="AB26" s="90">
        <f t="shared" si="4"/>
        <v>74</v>
      </c>
      <c r="AC26" s="89">
        <f t="shared" si="5"/>
        <v>95</v>
      </c>
      <c r="AD26" s="89">
        <f t="shared" si="6"/>
        <v>104</v>
      </c>
      <c r="AE26" s="90">
        <f t="shared" si="7"/>
      </c>
      <c r="AF26" s="90">
        <f t="shared" si="8"/>
        <v>134</v>
      </c>
      <c r="AG26" s="90">
        <f t="shared" si="9"/>
        <v>122</v>
      </c>
      <c r="AH26" s="90">
        <f t="shared" si="10"/>
        <v>0</v>
      </c>
      <c r="AI26" s="90">
        <f t="shared" si="11"/>
        <v>104</v>
      </c>
    </row>
    <row r="27" spans="1:35" ht="15.75" customHeight="1">
      <c r="A27" s="12"/>
      <c r="B27" s="19"/>
      <c r="C27" s="25"/>
      <c r="D27" s="19"/>
      <c r="E27" s="28"/>
      <c r="F27" s="42"/>
      <c r="G27" s="28"/>
      <c r="H27" s="42"/>
      <c r="I27" s="28"/>
      <c r="J27" s="42"/>
      <c r="K27" s="11"/>
      <c r="L27" s="42"/>
      <c r="M27" s="11"/>
      <c r="N27" s="42"/>
      <c r="O27" s="11"/>
      <c r="P27" s="42"/>
      <c r="Q27" s="11"/>
      <c r="R27" s="42"/>
      <c r="S27" s="12"/>
      <c r="T27" s="42"/>
      <c r="U27" s="12"/>
      <c r="V27" s="42"/>
      <c r="W27" s="86"/>
      <c r="X27" s="86"/>
      <c r="Y27" s="96"/>
      <c r="Z27" s="115"/>
      <c r="AA27" s="90"/>
      <c r="AB27" s="90"/>
      <c r="AC27" s="89"/>
      <c r="AD27" s="89"/>
      <c r="AE27" s="90"/>
      <c r="AF27" s="90"/>
      <c r="AG27" s="90"/>
      <c r="AH27" s="90"/>
      <c r="AI27" s="90"/>
    </row>
    <row r="28" spans="1:35" ht="15.75" customHeight="1">
      <c r="A28" s="12"/>
      <c r="B28" s="19" t="s">
        <v>48</v>
      </c>
      <c r="C28" s="25">
        <v>99</v>
      </c>
      <c r="D28" s="19" t="s">
        <v>32</v>
      </c>
      <c r="E28" s="28"/>
      <c r="F28" s="42">
        <f>IF(E28="","",VLOOKUP(E28,Tabel!$A$1:$B$106,2,FALSE))</f>
      </c>
      <c r="G28" s="28">
        <v>11</v>
      </c>
      <c r="H28" s="42">
        <f>IF(G28="","",VLOOKUP(G28,Tabel!$A$1:$B$106,2,FALSE))</f>
        <v>146</v>
      </c>
      <c r="I28" s="28">
        <v>10</v>
      </c>
      <c r="J28" s="42">
        <f>IF(I28="","",VLOOKUP(I28,Tabel!$A$1:$B$106,2,FALSE))</f>
        <v>150</v>
      </c>
      <c r="K28" s="11"/>
      <c r="L28" s="42">
        <f>IF(K28="","",VLOOKUP(K28,Tabel!$A$1:$B$106,2,FALSE))</f>
      </c>
      <c r="M28" s="11">
        <v>13</v>
      </c>
      <c r="N28" s="42">
        <f>IF(M28="","",VLOOKUP(M28,Tabel!$A$1:$B$106,2,FALSE))</f>
        <v>138</v>
      </c>
      <c r="O28" s="11"/>
      <c r="P28" s="42"/>
      <c r="Q28" s="11"/>
      <c r="R28" s="42"/>
      <c r="S28" s="12">
        <v>6</v>
      </c>
      <c r="T28" s="42">
        <f>IF(S28="","",VLOOKUP(S28,Tabel!$A$1:$B$106,2,FALSE))</f>
        <v>170</v>
      </c>
      <c r="U28" s="12">
        <v>7</v>
      </c>
      <c r="V28" s="42">
        <f>IF(U28="","",VLOOKUP(U28,Tabel!$A$1:$B$106,2,FALSE))</f>
        <v>165</v>
      </c>
      <c r="W28" s="86">
        <f aca="true" t="shared" si="12" ref="W28:W70">SUM(F28,H28,J28,L28,N28,P28,R28,T28,V28)</f>
        <v>769</v>
      </c>
      <c r="X28" s="86">
        <f aca="true" t="shared" si="13" ref="X28:X70">IF(COUNT(F28,H28,J28,L28,N28,P28,R28,T28,V28)=7,5,IF(COUNT(F28,H28,J28,L28,N28,P28,R28,T28,V28)=8,15,IF(COUNT(F28,H28,J28,L28,N28,P28,R28,T28,V28)=9,30,0)))</f>
        <v>0</v>
      </c>
      <c r="Y28" s="96">
        <f>SUMPRODUCT(LARGE(AA28:AI28,{1,2,3,4,5,6}))+X28</f>
        <v>769</v>
      </c>
      <c r="Z28" s="115">
        <f aca="true" t="shared" si="14" ref="Z28:Z70">COUNTA(E28,G28,I28,K28,M28,O28,Q28,S28,U28)</f>
        <v>5</v>
      </c>
      <c r="AA28" s="90">
        <f t="shared" si="3"/>
      </c>
      <c r="AB28" s="90">
        <f t="shared" si="4"/>
        <v>146</v>
      </c>
      <c r="AC28" s="89">
        <f t="shared" si="5"/>
        <v>150</v>
      </c>
      <c r="AD28" s="89">
        <f t="shared" si="6"/>
      </c>
      <c r="AE28" s="90">
        <f t="shared" si="7"/>
        <v>138</v>
      </c>
      <c r="AF28" s="90">
        <f t="shared" si="8"/>
        <v>0</v>
      </c>
      <c r="AG28" s="90">
        <f t="shared" si="9"/>
        <v>0</v>
      </c>
      <c r="AH28" s="90">
        <f t="shared" si="10"/>
        <v>170</v>
      </c>
      <c r="AI28" s="90">
        <f t="shared" si="11"/>
        <v>165</v>
      </c>
    </row>
    <row r="29" spans="1:35" ht="15.75" customHeight="1">
      <c r="A29" s="12"/>
      <c r="B29" s="19" t="s">
        <v>299</v>
      </c>
      <c r="C29" s="25">
        <v>99</v>
      </c>
      <c r="D29" s="19" t="s">
        <v>23</v>
      </c>
      <c r="E29" s="28"/>
      <c r="F29" s="42">
        <f>IF(E29="","",VLOOKUP(E29,Tabel!$A$1:$B$106,2,FALSE))</f>
      </c>
      <c r="G29" s="28">
        <v>3</v>
      </c>
      <c r="H29" s="42">
        <f>IF(G29="","",VLOOKUP(G29,Tabel!$A$1:$B$106,2,FALSE))</f>
        <v>185</v>
      </c>
      <c r="I29" s="28"/>
      <c r="J29" s="42">
        <f>IF(I29="","",VLOOKUP(I29,Tabel!$A$1:$B$106,2,FALSE))</f>
      </c>
      <c r="K29" s="11"/>
      <c r="L29" s="42">
        <f>IF(K29="","",VLOOKUP(K29,Tabel!$A$1:$B$106,2,FALSE))</f>
      </c>
      <c r="M29" s="11">
        <v>8</v>
      </c>
      <c r="N29" s="42">
        <f>IF(M29="","",VLOOKUP(M29,Tabel!$A$1:$B$106,2,FALSE))</f>
        <v>160</v>
      </c>
      <c r="O29" s="11"/>
      <c r="P29" s="42"/>
      <c r="Q29" s="11">
        <v>2</v>
      </c>
      <c r="R29" s="42">
        <f>IF(Q29="","",VLOOKUP(Q29,Tabel!$A$1:$B$106,2,FALSE))</f>
        <v>190</v>
      </c>
      <c r="S29" s="12">
        <v>3</v>
      </c>
      <c r="T29" s="42">
        <f>IF(S29="","",VLOOKUP(S29,Tabel!$A$1:$B$106,2,FALSE))</f>
        <v>185</v>
      </c>
      <c r="U29" s="12"/>
      <c r="V29" s="42"/>
      <c r="W29" s="86">
        <f t="shared" si="12"/>
        <v>720</v>
      </c>
      <c r="X29" s="86">
        <f t="shared" si="13"/>
        <v>0</v>
      </c>
      <c r="Y29" s="96">
        <f>SUMPRODUCT(LARGE(AA29:AI29,{1,2,3,4,5,6}))+X29</f>
        <v>720</v>
      </c>
      <c r="Z29" s="115">
        <f t="shared" si="14"/>
        <v>4</v>
      </c>
      <c r="AA29" s="90">
        <f t="shared" si="3"/>
      </c>
      <c r="AB29" s="90">
        <f t="shared" si="4"/>
        <v>185</v>
      </c>
      <c r="AC29" s="89">
        <f t="shared" si="5"/>
      </c>
      <c r="AD29" s="89">
        <f t="shared" si="6"/>
      </c>
      <c r="AE29" s="90">
        <f t="shared" si="7"/>
        <v>160</v>
      </c>
      <c r="AF29" s="90">
        <f t="shared" si="8"/>
        <v>0</v>
      </c>
      <c r="AG29" s="90">
        <f t="shared" si="9"/>
        <v>190</v>
      </c>
      <c r="AH29" s="90">
        <f t="shared" si="10"/>
        <v>185</v>
      </c>
      <c r="AI29" s="90">
        <f t="shared" si="11"/>
        <v>0</v>
      </c>
    </row>
    <row r="30" spans="1:35" ht="15.75" customHeight="1">
      <c r="A30" s="12"/>
      <c r="B30" s="19" t="s">
        <v>290</v>
      </c>
      <c r="C30" s="25">
        <v>99</v>
      </c>
      <c r="D30" s="19" t="s">
        <v>26</v>
      </c>
      <c r="E30" s="28">
        <v>4</v>
      </c>
      <c r="F30" s="42">
        <f>IF(E30="","",VLOOKUP(E30,Tabel!$A$1:$B$106,2,FALSE))</f>
        <v>180</v>
      </c>
      <c r="G30" s="28"/>
      <c r="H30" s="42">
        <f>IF(G30="","",VLOOKUP(G30,Tabel!$A$1:$B$106,2,FALSE))</f>
      </c>
      <c r="I30" s="28">
        <v>5</v>
      </c>
      <c r="J30" s="42">
        <f>IF(I30="","",VLOOKUP(I30,Tabel!$A$1:$B$106,2,FALSE))</f>
        <v>175</v>
      </c>
      <c r="K30" s="11"/>
      <c r="L30" s="42">
        <f>IF(K30="","",VLOOKUP(K30,Tabel!$A$1:$B$106,2,FALSE))</f>
      </c>
      <c r="M30" s="11">
        <v>5</v>
      </c>
      <c r="N30" s="42">
        <f>IF(M30="","",VLOOKUP(M30,Tabel!$A$1:$B$106,2,FALSE))</f>
        <v>175</v>
      </c>
      <c r="O30" s="13">
        <v>3</v>
      </c>
      <c r="P30" s="42">
        <f>IF(O30="","",VLOOKUP(O30,Tabel!$A$1:$B$106,2,FALSE))</f>
        <v>185</v>
      </c>
      <c r="Q30" s="13"/>
      <c r="R30" s="42"/>
      <c r="S30" s="12"/>
      <c r="T30" s="42"/>
      <c r="U30" s="12"/>
      <c r="V30" s="42"/>
      <c r="W30" s="86">
        <f t="shared" si="12"/>
        <v>715</v>
      </c>
      <c r="X30" s="86">
        <f t="shared" si="13"/>
        <v>0</v>
      </c>
      <c r="Y30" s="96">
        <f>SUMPRODUCT(LARGE(AA30:AI30,{1,2,3,4,5,6}))+X30</f>
        <v>715</v>
      </c>
      <c r="Z30" s="115">
        <f t="shared" si="14"/>
        <v>4</v>
      </c>
      <c r="AA30" s="90">
        <f t="shared" si="3"/>
        <v>180</v>
      </c>
      <c r="AB30" s="90">
        <f t="shared" si="4"/>
      </c>
      <c r="AC30" s="89">
        <f t="shared" si="5"/>
        <v>175</v>
      </c>
      <c r="AD30" s="89">
        <f t="shared" si="6"/>
      </c>
      <c r="AE30" s="90">
        <f t="shared" si="7"/>
        <v>175</v>
      </c>
      <c r="AF30" s="90">
        <f t="shared" si="8"/>
        <v>185</v>
      </c>
      <c r="AG30" s="90">
        <f t="shared" si="9"/>
        <v>0</v>
      </c>
      <c r="AH30" s="90">
        <f t="shared" si="10"/>
        <v>0</v>
      </c>
      <c r="AI30" s="90">
        <f t="shared" si="11"/>
        <v>0</v>
      </c>
    </row>
    <row r="31" spans="1:35" ht="15.75" customHeight="1">
      <c r="A31" s="12"/>
      <c r="B31" s="19" t="s">
        <v>292</v>
      </c>
      <c r="C31" s="25">
        <v>99</v>
      </c>
      <c r="D31" s="19" t="s">
        <v>29</v>
      </c>
      <c r="E31" s="28">
        <v>19</v>
      </c>
      <c r="F31" s="42">
        <f>IF(E31="","",VLOOKUP(E31,Tabel!$A$1:$B$106,2,FALSE))</f>
        <v>114</v>
      </c>
      <c r="G31" s="28">
        <v>24</v>
      </c>
      <c r="H31" s="42">
        <f>IF(G31="","",VLOOKUP(G31,Tabel!$A$1:$B$106,2,FALSE))</f>
        <v>98</v>
      </c>
      <c r="I31" s="28">
        <v>22</v>
      </c>
      <c r="J31" s="42">
        <f>IF(I31="","",VLOOKUP(I31,Tabel!$A$1:$B$106,2,FALSE))</f>
        <v>104</v>
      </c>
      <c r="K31" s="11"/>
      <c r="L31" s="42">
        <f>IF(K31="","",VLOOKUP(K31,Tabel!$A$1:$B$106,2,FALSE))</f>
      </c>
      <c r="M31" s="11">
        <v>18</v>
      </c>
      <c r="N31" s="42">
        <f>IF(M31="","",VLOOKUP(M31,Tabel!$A$1:$B$106,2,FALSE))</f>
        <v>118</v>
      </c>
      <c r="O31" s="11"/>
      <c r="P31" s="42"/>
      <c r="Q31" s="11"/>
      <c r="R31" s="42"/>
      <c r="S31" s="12">
        <v>18</v>
      </c>
      <c r="T31" s="42">
        <f>IF(S31="","",VLOOKUP(S31,Tabel!$A$1:$B$106,2,FALSE))</f>
        <v>118</v>
      </c>
      <c r="U31" s="12"/>
      <c r="V31" s="42"/>
      <c r="W31" s="86">
        <f t="shared" si="12"/>
        <v>552</v>
      </c>
      <c r="X31" s="86">
        <f t="shared" si="13"/>
        <v>0</v>
      </c>
      <c r="Y31" s="96">
        <f>SUMPRODUCT(LARGE(AA31:AI31,{1,2,3,4,5,6}))+X31</f>
        <v>552</v>
      </c>
      <c r="Z31" s="115">
        <f t="shared" si="14"/>
        <v>5</v>
      </c>
      <c r="AA31" s="90">
        <f t="shared" si="3"/>
        <v>114</v>
      </c>
      <c r="AB31" s="90">
        <f t="shared" si="4"/>
        <v>98</v>
      </c>
      <c r="AC31" s="89">
        <f t="shared" si="5"/>
        <v>104</v>
      </c>
      <c r="AD31" s="89">
        <f t="shared" si="6"/>
      </c>
      <c r="AE31" s="90">
        <f t="shared" si="7"/>
        <v>118</v>
      </c>
      <c r="AF31" s="90">
        <f t="shared" si="8"/>
        <v>0</v>
      </c>
      <c r="AG31" s="90">
        <f t="shared" si="9"/>
        <v>0</v>
      </c>
      <c r="AH31" s="90">
        <f t="shared" si="10"/>
        <v>118</v>
      </c>
      <c r="AI31" s="90">
        <f t="shared" si="11"/>
        <v>0</v>
      </c>
    </row>
    <row r="32" spans="1:35" ht="15.75" customHeight="1">
      <c r="A32" s="12"/>
      <c r="B32" s="19" t="s">
        <v>295</v>
      </c>
      <c r="C32" s="25">
        <v>99</v>
      </c>
      <c r="D32" s="19" t="s">
        <v>32</v>
      </c>
      <c r="E32" s="28"/>
      <c r="F32" s="42">
        <f>IF(E32="","",VLOOKUP(E32,Tabel!$A$1:$B$106,2,FALSE))</f>
      </c>
      <c r="G32" s="28">
        <v>15</v>
      </c>
      <c r="H32" s="42">
        <f>IF(G32="","",VLOOKUP(G32,Tabel!$A$1:$B$106,2,FALSE))</f>
        <v>130</v>
      </c>
      <c r="I32" s="28">
        <v>12</v>
      </c>
      <c r="J32" s="42">
        <f>IF(I32="","",VLOOKUP(I32,Tabel!$A$1:$B$106,2,FALSE))</f>
        <v>142</v>
      </c>
      <c r="K32" s="13"/>
      <c r="L32" s="42">
        <f>IF(K32="","",VLOOKUP(K32,Tabel!$A$1:$B$106,2,FALSE))</f>
      </c>
      <c r="M32" s="13">
        <v>16</v>
      </c>
      <c r="N32" s="42">
        <f>IF(M32="","",VLOOKUP(M32,Tabel!$A$1:$B$106,2,FALSE))</f>
        <v>126</v>
      </c>
      <c r="O32" s="13"/>
      <c r="P32" s="42"/>
      <c r="Q32" s="11"/>
      <c r="R32" s="42"/>
      <c r="S32" s="12">
        <v>10</v>
      </c>
      <c r="T32" s="42">
        <f>IF(S32="","",VLOOKUP(S32,Tabel!$A$1:$B$106,2,FALSE))</f>
        <v>150</v>
      </c>
      <c r="U32" s="12"/>
      <c r="V32" s="42"/>
      <c r="W32" s="86">
        <f t="shared" si="12"/>
        <v>548</v>
      </c>
      <c r="X32" s="86">
        <f t="shared" si="13"/>
        <v>0</v>
      </c>
      <c r="Y32" s="96">
        <f>SUMPRODUCT(LARGE(AA32:AI32,{1,2,3,4,5,6}))+X32</f>
        <v>548</v>
      </c>
      <c r="Z32" s="115">
        <f t="shared" si="14"/>
        <v>4</v>
      </c>
      <c r="AA32" s="90">
        <f t="shared" si="3"/>
      </c>
      <c r="AB32" s="90">
        <f t="shared" si="4"/>
        <v>130</v>
      </c>
      <c r="AC32" s="89">
        <f t="shared" si="5"/>
        <v>142</v>
      </c>
      <c r="AD32" s="89">
        <f t="shared" si="6"/>
      </c>
      <c r="AE32" s="90">
        <f t="shared" si="7"/>
        <v>126</v>
      </c>
      <c r="AF32" s="90">
        <f t="shared" si="8"/>
        <v>0</v>
      </c>
      <c r="AG32" s="90">
        <f t="shared" si="9"/>
        <v>0</v>
      </c>
      <c r="AH32" s="90">
        <f t="shared" si="10"/>
        <v>150</v>
      </c>
      <c r="AI32" s="90">
        <f t="shared" si="11"/>
        <v>0</v>
      </c>
    </row>
    <row r="33" spans="1:35" ht="15.75" customHeight="1">
      <c r="A33" s="12"/>
      <c r="B33" s="19" t="s">
        <v>699</v>
      </c>
      <c r="C33" s="25">
        <v>99</v>
      </c>
      <c r="D33" s="19" t="s">
        <v>40</v>
      </c>
      <c r="E33" s="11"/>
      <c r="F33" s="42"/>
      <c r="G33" s="11"/>
      <c r="H33" s="42"/>
      <c r="I33" s="11"/>
      <c r="J33" s="42"/>
      <c r="K33" s="16"/>
      <c r="L33" s="42"/>
      <c r="M33" s="16">
        <v>7</v>
      </c>
      <c r="N33" s="42">
        <f>IF(M33="","",VLOOKUP(M33,Tabel!$A$1:$B$106,2,FALSE))</f>
        <v>165</v>
      </c>
      <c r="O33" s="16"/>
      <c r="P33" s="42"/>
      <c r="Q33" s="16"/>
      <c r="R33" s="42"/>
      <c r="S33" s="15">
        <v>4</v>
      </c>
      <c r="T33" s="42">
        <f>IF(S33="","",VLOOKUP(S33,Tabel!$A$1:$B$106,2,FALSE))</f>
        <v>180</v>
      </c>
      <c r="U33" s="15">
        <v>8</v>
      </c>
      <c r="V33" s="42">
        <f>IF(U33="","",VLOOKUP(U33,Tabel!$A$1:$B$106,2,FALSE))</f>
        <v>160</v>
      </c>
      <c r="W33" s="86">
        <f t="shared" si="12"/>
        <v>505</v>
      </c>
      <c r="X33" s="86">
        <f t="shared" si="13"/>
        <v>0</v>
      </c>
      <c r="Y33" s="96">
        <f>SUMPRODUCT(LARGE(AA33:AI33,{1,2,3,4,5,6}))+X33</f>
        <v>505</v>
      </c>
      <c r="Z33" s="115">
        <f t="shared" si="14"/>
        <v>3</v>
      </c>
      <c r="AA33" s="90">
        <f t="shared" si="3"/>
        <v>0</v>
      </c>
      <c r="AB33" s="90">
        <f t="shared" si="4"/>
        <v>0</v>
      </c>
      <c r="AC33" s="89">
        <f t="shared" si="5"/>
        <v>0</v>
      </c>
      <c r="AD33" s="89">
        <f t="shared" si="6"/>
        <v>0</v>
      </c>
      <c r="AE33" s="90">
        <f t="shared" si="7"/>
        <v>165</v>
      </c>
      <c r="AF33" s="90">
        <f t="shared" si="8"/>
        <v>0</v>
      </c>
      <c r="AG33" s="90">
        <f t="shared" si="9"/>
        <v>0</v>
      </c>
      <c r="AH33" s="90">
        <f t="shared" si="10"/>
        <v>180</v>
      </c>
      <c r="AI33" s="90">
        <f t="shared" si="11"/>
        <v>160</v>
      </c>
    </row>
    <row r="34" spans="1:35" ht="15.75" customHeight="1">
      <c r="A34" s="12"/>
      <c r="B34" s="19" t="s">
        <v>602</v>
      </c>
      <c r="C34" s="25">
        <v>99</v>
      </c>
      <c r="D34" s="19" t="s">
        <v>32</v>
      </c>
      <c r="E34" s="11"/>
      <c r="F34" s="42">
        <f>IF(E34="","",VLOOKUP(E34,Tabel!$A$1:$B$106,2,FALSE))</f>
      </c>
      <c r="G34" s="28">
        <v>28</v>
      </c>
      <c r="H34" s="42">
        <f>IF(G34="","",VLOOKUP(G34,Tabel!$A$1:$B$106,2,FALSE))</f>
        <v>86</v>
      </c>
      <c r="I34" s="11"/>
      <c r="J34" s="42">
        <f>IF(I34="","",VLOOKUP(I34,Tabel!$A$1:$B$106,2,FALSE))</f>
      </c>
      <c r="K34" s="11">
        <v>20</v>
      </c>
      <c r="L34" s="42">
        <f>IF(K34="","",VLOOKUP(K34,Tabel!$A$1:$B$106,2,FALSE))</f>
        <v>110</v>
      </c>
      <c r="M34" s="11">
        <v>27</v>
      </c>
      <c r="N34" s="42">
        <f>IF(M34="","",VLOOKUP(M34,Tabel!$A$1:$B$106,2,FALSE))</f>
        <v>89</v>
      </c>
      <c r="O34" s="11"/>
      <c r="P34" s="42"/>
      <c r="Q34" s="11"/>
      <c r="R34" s="42"/>
      <c r="S34" s="12">
        <v>22</v>
      </c>
      <c r="T34" s="42">
        <f>IF(S34="","",VLOOKUP(S34,Tabel!$A$1:$B$106,2,FALSE))</f>
        <v>104</v>
      </c>
      <c r="U34" s="12">
        <v>21</v>
      </c>
      <c r="V34" s="42">
        <f>IF(U34="","",VLOOKUP(U34,Tabel!$A$1:$B$106,2,FALSE))</f>
        <v>107</v>
      </c>
      <c r="W34" s="86">
        <f t="shared" si="12"/>
        <v>496</v>
      </c>
      <c r="X34" s="86">
        <f t="shared" si="13"/>
        <v>0</v>
      </c>
      <c r="Y34" s="96">
        <f>SUMPRODUCT(LARGE(AA34:AI34,{1,2,3,4,5,6}))+X34</f>
        <v>496</v>
      </c>
      <c r="Z34" s="115">
        <f t="shared" si="14"/>
        <v>5</v>
      </c>
      <c r="AA34" s="90">
        <f t="shared" si="3"/>
      </c>
      <c r="AB34" s="90">
        <f t="shared" si="4"/>
        <v>86</v>
      </c>
      <c r="AC34" s="89">
        <f t="shared" si="5"/>
      </c>
      <c r="AD34" s="89">
        <f t="shared" si="6"/>
        <v>110</v>
      </c>
      <c r="AE34" s="90">
        <f t="shared" si="7"/>
        <v>89</v>
      </c>
      <c r="AF34" s="90">
        <f t="shared" si="8"/>
        <v>0</v>
      </c>
      <c r="AG34" s="90">
        <f t="shared" si="9"/>
        <v>0</v>
      </c>
      <c r="AH34" s="90">
        <f t="shared" si="10"/>
        <v>104</v>
      </c>
      <c r="AI34" s="90">
        <f t="shared" si="11"/>
        <v>107</v>
      </c>
    </row>
    <row r="35" spans="1:35" ht="15.75" customHeight="1">
      <c r="A35" s="12"/>
      <c r="B35" s="19" t="s">
        <v>301</v>
      </c>
      <c r="C35" s="25">
        <v>99</v>
      </c>
      <c r="D35" s="19" t="s">
        <v>23</v>
      </c>
      <c r="E35" s="28"/>
      <c r="F35" s="42">
        <f>IF(E35="","",VLOOKUP(E35,Tabel!$A$1:$B$106,2,FALSE))</f>
      </c>
      <c r="G35" s="28">
        <v>9</v>
      </c>
      <c r="H35" s="42">
        <f>IF(G35="","",VLOOKUP(G35,Tabel!$A$1:$B$106,2,FALSE))</f>
        <v>155</v>
      </c>
      <c r="I35" s="28"/>
      <c r="J35" s="42">
        <f>IF(I35="","",VLOOKUP(I35,Tabel!$A$1:$B$106,2,FALSE))</f>
      </c>
      <c r="K35" s="13"/>
      <c r="L35" s="42">
        <f>IF(K35="","",VLOOKUP(K35,Tabel!$A$1:$B$106,2,FALSE))</f>
      </c>
      <c r="M35" s="13">
        <v>6</v>
      </c>
      <c r="N35" s="42">
        <f>IF(M35="","",VLOOKUP(M35,Tabel!$A$1:$B$106,2,FALSE))</f>
        <v>170</v>
      </c>
      <c r="O35" s="13"/>
      <c r="P35" s="42"/>
      <c r="Q35" s="13"/>
      <c r="R35" s="42"/>
      <c r="S35" s="14"/>
      <c r="T35" s="42"/>
      <c r="U35" s="14">
        <v>6</v>
      </c>
      <c r="V35" s="42">
        <f>IF(U35="","",VLOOKUP(U35,Tabel!$A$1:$B$106,2,FALSE))</f>
        <v>170</v>
      </c>
      <c r="W35" s="86">
        <f t="shared" si="12"/>
        <v>495</v>
      </c>
      <c r="X35" s="86">
        <f t="shared" si="13"/>
        <v>0</v>
      </c>
      <c r="Y35" s="96">
        <f>SUMPRODUCT(LARGE(AA35:AI35,{1,2,3,4,5,6}))+X35</f>
        <v>495</v>
      </c>
      <c r="Z35" s="115">
        <f t="shared" si="14"/>
        <v>3</v>
      </c>
      <c r="AA35" s="90">
        <f t="shared" si="3"/>
      </c>
      <c r="AB35" s="90">
        <f t="shared" si="4"/>
        <v>155</v>
      </c>
      <c r="AC35" s="89">
        <f t="shared" si="5"/>
      </c>
      <c r="AD35" s="89">
        <f t="shared" si="6"/>
      </c>
      <c r="AE35" s="90">
        <f t="shared" si="7"/>
        <v>170</v>
      </c>
      <c r="AF35" s="90">
        <f t="shared" si="8"/>
        <v>0</v>
      </c>
      <c r="AG35" s="90">
        <f t="shared" si="9"/>
        <v>0</v>
      </c>
      <c r="AH35" s="90">
        <f t="shared" si="10"/>
        <v>0</v>
      </c>
      <c r="AI35" s="90">
        <f t="shared" si="11"/>
        <v>170</v>
      </c>
    </row>
    <row r="36" spans="1:35" ht="15.75" customHeight="1">
      <c r="A36" s="12"/>
      <c r="B36" s="19" t="s">
        <v>307</v>
      </c>
      <c r="C36" s="25">
        <v>99</v>
      </c>
      <c r="D36" s="19" t="s">
        <v>32</v>
      </c>
      <c r="E36" s="11"/>
      <c r="F36" s="42">
        <f>IF(E36="","",VLOOKUP(E36,Tabel!$A$1:$B$106,2,FALSE))</f>
      </c>
      <c r="G36" s="28">
        <v>27</v>
      </c>
      <c r="H36" s="42">
        <f>IF(G36="","",VLOOKUP(G36,Tabel!$A$1:$B$106,2,FALSE))</f>
        <v>89</v>
      </c>
      <c r="I36" s="11"/>
      <c r="J36" s="42">
        <f>IF(I36="","",VLOOKUP(I36,Tabel!$A$1:$B$106,2,FALSE))</f>
      </c>
      <c r="K36" s="11">
        <v>18</v>
      </c>
      <c r="L36" s="42">
        <f>IF(K36="","",VLOOKUP(K36,Tabel!$A$1:$B$106,2,FALSE))</f>
        <v>118</v>
      </c>
      <c r="M36" s="11">
        <v>19</v>
      </c>
      <c r="N36" s="42">
        <f>IF(M36="","",VLOOKUP(M36,Tabel!$A$1:$B$106,2,FALSE))</f>
        <v>114</v>
      </c>
      <c r="O36" s="11"/>
      <c r="P36" s="42"/>
      <c r="Q36" s="11"/>
      <c r="R36" s="42"/>
      <c r="S36" s="12">
        <v>7</v>
      </c>
      <c r="T36" s="42">
        <f>IF(S36="","",VLOOKUP(S36,Tabel!$A$1:$B$106,2,FALSE))</f>
        <v>165</v>
      </c>
      <c r="U36" s="12"/>
      <c r="V36" s="42"/>
      <c r="W36" s="86">
        <f t="shared" si="12"/>
        <v>486</v>
      </c>
      <c r="X36" s="86">
        <f t="shared" si="13"/>
        <v>0</v>
      </c>
      <c r="Y36" s="96">
        <f>SUMPRODUCT(LARGE(AA36:AI36,{1,2,3,4,5,6}))+X36</f>
        <v>486</v>
      </c>
      <c r="Z36" s="115">
        <f t="shared" si="14"/>
        <v>4</v>
      </c>
      <c r="AA36" s="90">
        <f t="shared" si="3"/>
      </c>
      <c r="AB36" s="90">
        <f t="shared" si="4"/>
        <v>89</v>
      </c>
      <c r="AC36" s="89">
        <f t="shared" si="5"/>
      </c>
      <c r="AD36" s="89">
        <f t="shared" si="6"/>
        <v>118</v>
      </c>
      <c r="AE36" s="90">
        <f t="shared" si="7"/>
        <v>114</v>
      </c>
      <c r="AF36" s="90">
        <f t="shared" si="8"/>
        <v>0</v>
      </c>
      <c r="AG36" s="90">
        <f t="shared" si="9"/>
        <v>0</v>
      </c>
      <c r="AH36" s="90">
        <f t="shared" si="10"/>
        <v>165</v>
      </c>
      <c r="AI36" s="90">
        <f t="shared" si="11"/>
        <v>0</v>
      </c>
    </row>
    <row r="37" spans="1:35" ht="15.75" customHeight="1">
      <c r="A37" s="12"/>
      <c r="B37" s="19" t="s">
        <v>599</v>
      </c>
      <c r="C37" s="25">
        <v>99</v>
      </c>
      <c r="D37" s="19" t="s">
        <v>27</v>
      </c>
      <c r="E37" s="11"/>
      <c r="F37" s="42"/>
      <c r="G37" s="11"/>
      <c r="H37" s="42"/>
      <c r="I37" s="11"/>
      <c r="J37" s="42"/>
      <c r="K37" s="11"/>
      <c r="L37" s="42"/>
      <c r="M37" s="11">
        <v>20</v>
      </c>
      <c r="N37" s="42">
        <f>IF(M37="","",VLOOKUP(M37,Tabel!$A$1:$B$106,2,FALSE))</f>
        <v>110</v>
      </c>
      <c r="O37" s="11"/>
      <c r="P37" s="42"/>
      <c r="Q37" s="11">
        <v>15</v>
      </c>
      <c r="R37" s="42">
        <f>IF(Q37="","",VLOOKUP(Q37,Tabel!$A$1:$B$106,2,FALSE))</f>
        <v>130</v>
      </c>
      <c r="S37" s="12">
        <v>15</v>
      </c>
      <c r="T37" s="42">
        <f>IF(S37="","",VLOOKUP(S37,Tabel!$A$1:$B$106,2,FALSE))</f>
        <v>130</v>
      </c>
      <c r="U37" s="12">
        <v>19</v>
      </c>
      <c r="V37" s="42">
        <f>IF(U37="","",VLOOKUP(U37,Tabel!$A$1:$B$106,2,FALSE))</f>
        <v>114</v>
      </c>
      <c r="W37" s="86">
        <f t="shared" si="12"/>
        <v>484</v>
      </c>
      <c r="X37" s="86">
        <f t="shared" si="13"/>
        <v>0</v>
      </c>
      <c r="Y37" s="96">
        <f>SUMPRODUCT(LARGE(AA37:AI37,{1,2,3,4,5,6}))+X37</f>
        <v>484</v>
      </c>
      <c r="Z37" s="115">
        <f t="shared" si="14"/>
        <v>4</v>
      </c>
      <c r="AA37" s="90">
        <f t="shared" si="3"/>
        <v>0</v>
      </c>
      <c r="AB37" s="90">
        <f t="shared" si="4"/>
        <v>0</v>
      </c>
      <c r="AC37" s="89">
        <f t="shared" si="5"/>
        <v>0</v>
      </c>
      <c r="AD37" s="89">
        <f t="shared" si="6"/>
        <v>0</v>
      </c>
      <c r="AE37" s="90">
        <f t="shared" si="7"/>
        <v>110</v>
      </c>
      <c r="AF37" s="90">
        <f t="shared" si="8"/>
        <v>0</v>
      </c>
      <c r="AG37" s="90">
        <f t="shared" si="9"/>
        <v>130</v>
      </c>
      <c r="AH37" s="90">
        <f t="shared" si="10"/>
        <v>130</v>
      </c>
      <c r="AI37" s="90">
        <f t="shared" si="11"/>
        <v>114</v>
      </c>
    </row>
    <row r="38" spans="1:35" ht="15.75" customHeight="1">
      <c r="A38" s="15"/>
      <c r="B38" s="19" t="s">
        <v>286</v>
      </c>
      <c r="C38" s="25">
        <v>99</v>
      </c>
      <c r="D38" s="19" t="s">
        <v>26</v>
      </c>
      <c r="E38" s="28">
        <v>13</v>
      </c>
      <c r="F38" s="42">
        <f>IF(E38="","",VLOOKUP(E38,Tabel!$A$1:$B$106,2,FALSE))</f>
        <v>138</v>
      </c>
      <c r="G38" s="28">
        <v>10</v>
      </c>
      <c r="H38" s="42">
        <f>IF(G38="","",VLOOKUP(G38,Tabel!$A$1:$B$106,2,FALSE))</f>
        <v>150</v>
      </c>
      <c r="I38" s="28">
        <v>7</v>
      </c>
      <c r="J38" s="42">
        <f>IF(I38="","",VLOOKUP(I38,Tabel!$A$1:$B$106,2,FALSE))</f>
        <v>165</v>
      </c>
      <c r="K38" s="11"/>
      <c r="L38" s="42">
        <f>IF(K38="","",VLOOKUP(K38,Tabel!$A$1:$B$106,2,FALSE))</f>
      </c>
      <c r="M38" s="11"/>
      <c r="N38" s="42">
        <f>IF(M38="","",VLOOKUP(M38,Tabel!$A$1:$B$106,2,FALSE))</f>
      </c>
      <c r="O38" s="11"/>
      <c r="P38" s="42"/>
      <c r="Q38" s="11"/>
      <c r="R38" s="42"/>
      <c r="S38" s="12"/>
      <c r="T38" s="42"/>
      <c r="U38" s="12"/>
      <c r="V38" s="42"/>
      <c r="W38" s="86">
        <f t="shared" si="12"/>
        <v>453</v>
      </c>
      <c r="X38" s="86">
        <f t="shared" si="13"/>
        <v>0</v>
      </c>
      <c r="Y38" s="96">
        <f>SUMPRODUCT(LARGE(AA38:AI38,{1,2,3,4,5,6}))+X38</f>
        <v>453</v>
      </c>
      <c r="Z38" s="115">
        <f t="shared" si="14"/>
        <v>3</v>
      </c>
      <c r="AA38" s="90">
        <f t="shared" si="3"/>
        <v>138</v>
      </c>
      <c r="AB38" s="90">
        <f t="shared" si="4"/>
        <v>150</v>
      </c>
      <c r="AC38" s="89">
        <f t="shared" si="5"/>
        <v>165</v>
      </c>
      <c r="AD38" s="89">
        <f t="shared" si="6"/>
      </c>
      <c r="AE38" s="90">
        <f t="shared" si="7"/>
      </c>
      <c r="AF38" s="90">
        <f t="shared" si="8"/>
        <v>0</v>
      </c>
      <c r="AG38" s="90">
        <f t="shared" si="9"/>
        <v>0</v>
      </c>
      <c r="AH38" s="90">
        <f t="shared" si="10"/>
        <v>0</v>
      </c>
      <c r="AI38" s="90">
        <f t="shared" si="11"/>
        <v>0</v>
      </c>
    </row>
    <row r="39" spans="1:35" ht="15.75" customHeight="1">
      <c r="A39" s="12"/>
      <c r="B39" s="19" t="s">
        <v>51</v>
      </c>
      <c r="C39" s="25">
        <v>99</v>
      </c>
      <c r="D39" s="19" t="s">
        <v>26</v>
      </c>
      <c r="E39" s="28">
        <v>17</v>
      </c>
      <c r="F39" s="42">
        <f>IF(E39="","",VLOOKUP(E39,Tabel!$A$1:$B$106,2,FALSE))</f>
        <v>122</v>
      </c>
      <c r="G39" s="28"/>
      <c r="H39" s="42">
        <f>IF(G39="","",VLOOKUP(G39,Tabel!$A$1:$B$106,2,FALSE))</f>
      </c>
      <c r="I39" s="28">
        <v>20</v>
      </c>
      <c r="J39" s="42">
        <f>IF(I39="","",VLOOKUP(I39,Tabel!$A$1:$B$106,2,FALSE))</f>
        <v>110</v>
      </c>
      <c r="K39" s="11"/>
      <c r="L39" s="42">
        <f>IF(K39="","",VLOOKUP(K39,Tabel!$A$1:$B$106,2,FALSE))</f>
      </c>
      <c r="M39" s="11">
        <v>23</v>
      </c>
      <c r="N39" s="42">
        <f>IF(M39="","",VLOOKUP(M39,Tabel!$A$1:$B$106,2,FALSE))</f>
        <v>101</v>
      </c>
      <c r="O39" s="11"/>
      <c r="P39" s="42"/>
      <c r="Q39" s="11"/>
      <c r="R39" s="42"/>
      <c r="S39" s="12">
        <v>21</v>
      </c>
      <c r="T39" s="42">
        <f>IF(S39="","",VLOOKUP(S39,Tabel!$A$1:$B$106,2,FALSE))</f>
        <v>107</v>
      </c>
      <c r="U39" s="12"/>
      <c r="V39" s="42"/>
      <c r="W39" s="86">
        <f t="shared" si="12"/>
        <v>440</v>
      </c>
      <c r="X39" s="86">
        <f t="shared" si="13"/>
        <v>0</v>
      </c>
      <c r="Y39" s="96">
        <f>SUMPRODUCT(LARGE(AA39:AI39,{1,2,3,4,5,6}))+X39</f>
        <v>440</v>
      </c>
      <c r="Z39" s="115">
        <f t="shared" si="14"/>
        <v>4</v>
      </c>
      <c r="AA39" s="90">
        <f t="shared" si="3"/>
        <v>122</v>
      </c>
      <c r="AB39" s="90">
        <f t="shared" si="4"/>
      </c>
      <c r="AC39" s="89">
        <f t="shared" si="5"/>
        <v>110</v>
      </c>
      <c r="AD39" s="89">
        <f t="shared" si="6"/>
      </c>
      <c r="AE39" s="90">
        <f t="shared" si="7"/>
        <v>101</v>
      </c>
      <c r="AF39" s="90">
        <f t="shared" si="8"/>
        <v>0</v>
      </c>
      <c r="AG39" s="90">
        <f t="shared" si="9"/>
        <v>0</v>
      </c>
      <c r="AH39" s="90">
        <f t="shared" si="10"/>
        <v>107</v>
      </c>
      <c r="AI39" s="90">
        <f t="shared" si="11"/>
        <v>0</v>
      </c>
    </row>
    <row r="40" spans="1:35" ht="15.75" customHeight="1">
      <c r="A40" s="12"/>
      <c r="B40" s="19" t="s">
        <v>304</v>
      </c>
      <c r="C40" s="25">
        <v>99</v>
      </c>
      <c r="D40" s="19" t="s">
        <v>29</v>
      </c>
      <c r="E40" s="28">
        <v>16</v>
      </c>
      <c r="F40" s="42">
        <f>IF(E40="","",VLOOKUP(E40,Tabel!$A$1:$B$106,2,FALSE))</f>
        <v>126</v>
      </c>
      <c r="G40" s="28"/>
      <c r="H40" s="42">
        <f>IF(G40="","",VLOOKUP(G40,Tabel!$A$1:$B$106,2,FALSE))</f>
      </c>
      <c r="I40" s="28"/>
      <c r="J40" s="42">
        <f>IF(I40="","",VLOOKUP(I40,Tabel!$A$1:$B$106,2,FALSE))</f>
      </c>
      <c r="K40" s="11">
        <v>13</v>
      </c>
      <c r="L40" s="42">
        <f>IF(K40="","",VLOOKUP(K40,Tabel!$A$1:$B$106,2,FALSE))</f>
        <v>138</v>
      </c>
      <c r="M40" s="11"/>
      <c r="N40" s="42">
        <f>IF(M40="","",VLOOKUP(M40,Tabel!$A$1:$B$106,2,FALSE))</f>
      </c>
      <c r="O40" s="11"/>
      <c r="P40" s="42"/>
      <c r="Q40" s="11"/>
      <c r="R40" s="42"/>
      <c r="S40" s="12">
        <v>12</v>
      </c>
      <c r="T40" s="42">
        <f>IF(S40="","",VLOOKUP(S40,Tabel!$A$1:$B$106,2,FALSE))</f>
        <v>142</v>
      </c>
      <c r="U40" s="12"/>
      <c r="V40" s="42"/>
      <c r="W40" s="86">
        <f t="shared" si="12"/>
        <v>406</v>
      </c>
      <c r="X40" s="86">
        <f t="shared" si="13"/>
        <v>0</v>
      </c>
      <c r="Y40" s="96">
        <f>SUMPRODUCT(LARGE(AA40:AI40,{1,2,3,4,5,6}))+X40</f>
        <v>406</v>
      </c>
      <c r="Z40" s="115">
        <f t="shared" si="14"/>
        <v>3</v>
      </c>
      <c r="AA40" s="90">
        <f t="shared" si="3"/>
        <v>126</v>
      </c>
      <c r="AB40" s="90">
        <f t="shared" si="4"/>
      </c>
      <c r="AC40" s="89">
        <f t="shared" si="5"/>
      </c>
      <c r="AD40" s="89">
        <f t="shared" si="6"/>
        <v>138</v>
      </c>
      <c r="AE40" s="90">
        <f t="shared" si="7"/>
      </c>
      <c r="AF40" s="90">
        <f t="shared" si="8"/>
        <v>0</v>
      </c>
      <c r="AG40" s="90">
        <f t="shared" si="9"/>
        <v>0</v>
      </c>
      <c r="AH40" s="90">
        <f t="shared" si="10"/>
        <v>142</v>
      </c>
      <c r="AI40" s="90">
        <f t="shared" si="11"/>
        <v>0</v>
      </c>
    </row>
    <row r="41" spans="1:35" ht="15.75" customHeight="1">
      <c r="A41" s="12"/>
      <c r="B41" s="19" t="s">
        <v>518</v>
      </c>
      <c r="C41" s="25">
        <v>99</v>
      </c>
      <c r="D41" s="19" t="s">
        <v>176</v>
      </c>
      <c r="E41" s="28"/>
      <c r="F41" s="42">
        <f>IF(E41="","",VLOOKUP(E41,Tabel!$A$1:$B$106,2,FALSE))</f>
      </c>
      <c r="G41" s="28"/>
      <c r="H41" s="42">
        <f>IF(G41="","",VLOOKUP(G41,Tabel!$A$1:$B$106,2,FALSE))</f>
      </c>
      <c r="I41" s="28">
        <v>13</v>
      </c>
      <c r="J41" s="42">
        <f>IF(I41="","",VLOOKUP(I41,Tabel!$A$1:$B$106,2,FALSE))</f>
        <v>138</v>
      </c>
      <c r="K41" s="11">
        <v>14</v>
      </c>
      <c r="L41" s="42">
        <f>IF(K41="","",VLOOKUP(K41,Tabel!$A$1:$B$106,2,FALSE))</f>
        <v>134</v>
      </c>
      <c r="M41" s="11"/>
      <c r="N41" s="42">
        <f>IF(M41="","",VLOOKUP(M41,Tabel!$A$1:$B$106,2,FALSE))</f>
      </c>
      <c r="O41" s="11"/>
      <c r="P41" s="42"/>
      <c r="Q41" s="11"/>
      <c r="R41" s="42"/>
      <c r="S41" s="12"/>
      <c r="T41" s="42"/>
      <c r="U41" s="12">
        <v>15</v>
      </c>
      <c r="V41" s="42">
        <f>IF(U41="","",VLOOKUP(U41,Tabel!$A$1:$B$106,2,FALSE))</f>
        <v>130</v>
      </c>
      <c r="W41" s="86">
        <f t="shared" si="12"/>
        <v>402</v>
      </c>
      <c r="X41" s="86">
        <f t="shared" si="13"/>
        <v>0</v>
      </c>
      <c r="Y41" s="96">
        <f>SUMPRODUCT(LARGE(AA41:AI41,{1,2,3,4,5,6}))+X41</f>
        <v>402</v>
      </c>
      <c r="Z41" s="115">
        <f t="shared" si="14"/>
        <v>3</v>
      </c>
      <c r="AA41" s="90">
        <f t="shared" si="3"/>
      </c>
      <c r="AB41" s="90">
        <f t="shared" si="4"/>
      </c>
      <c r="AC41" s="89">
        <f t="shared" si="5"/>
        <v>138</v>
      </c>
      <c r="AD41" s="89">
        <f t="shared" si="6"/>
        <v>134</v>
      </c>
      <c r="AE41" s="90">
        <f t="shared" si="7"/>
      </c>
      <c r="AF41" s="90">
        <f t="shared" si="8"/>
        <v>0</v>
      </c>
      <c r="AG41" s="90">
        <f t="shared" si="9"/>
        <v>0</v>
      </c>
      <c r="AH41" s="90">
        <f t="shared" si="10"/>
        <v>0</v>
      </c>
      <c r="AI41" s="90">
        <f t="shared" si="11"/>
        <v>130</v>
      </c>
    </row>
    <row r="42" spans="1:35" ht="15.75" customHeight="1">
      <c r="A42" s="12"/>
      <c r="B42" s="19" t="s">
        <v>517</v>
      </c>
      <c r="C42" s="25">
        <v>99</v>
      </c>
      <c r="D42" s="19" t="s">
        <v>23</v>
      </c>
      <c r="E42" s="28"/>
      <c r="F42" s="42">
        <f>IF(E42="","",VLOOKUP(E42,Tabel!$A$1:$B$106,2,FALSE))</f>
      </c>
      <c r="G42" s="28"/>
      <c r="H42" s="42">
        <f>IF(G42="","",VLOOKUP(G42,Tabel!$A$1:$B$106,2,FALSE))</f>
      </c>
      <c r="I42" s="28">
        <v>16</v>
      </c>
      <c r="J42" s="42">
        <f>IF(I42="","",VLOOKUP(I42,Tabel!$A$1:$B$106,2,FALSE))</f>
        <v>126</v>
      </c>
      <c r="K42" s="11">
        <v>10</v>
      </c>
      <c r="L42" s="42">
        <f>IF(K42="","",VLOOKUP(K42,Tabel!$A$1:$B$106,2,FALSE))</f>
        <v>150</v>
      </c>
      <c r="M42" s="11"/>
      <c r="N42" s="42">
        <f>IF(M42="","",VLOOKUP(M42,Tabel!$A$1:$B$106,2,FALSE))</f>
      </c>
      <c r="O42" s="11"/>
      <c r="P42" s="42"/>
      <c r="Q42" s="11"/>
      <c r="R42" s="42"/>
      <c r="S42" s="12"/>
      <c r="T42" s="42"/>
      <c r="U42" s="12">
        <v>18</v>
      </c>
      <c r="V42" s="42">
        <f>IF(U42="","",VLOOKUP(U42,Tabel!$A$1:$B$106,2,FALSE))</f>
        <v>118</v>
      </c>
      <c r="W42" s="86">
        <f t="shared" si="12"/>
        <v>394</v>
      </c>
      <c r="X42" s="86">
        <f t="shared" si="13"/>
        <v>0</v>
      </c>
      <c r="Y42" s="96">
        <f>SUMPRODUCT(LARGE(AA42:AI42,{1,2,3,4,5,6}))+X42</f>
        <v>394</v>
      </c>
      <c r="Z42" s="115">
        <f t="shared" si="14"/>
        <v>3</v>
      </c>
      <c r="AA42" s="90">
        <f t="shared" si="3"/>
      </c>
      <c r="AB42" s="90">
        <f t="shared" si="4"/>
      </c>
      <c r="AC42" s="89">
        <f t="shared" si="5"/>
        <v>126</v>
      </c>
      <c r="AD42" s="89">
        <f t="shared" si="6"/>
        <v>150</v>
      </c>
      <c r="AE42" s="90">
        <f t="shared" si="7"/>
      </c>
      <c r="AF42" s="90">
        <f t="shared" si="8"/>
        <v>0</v>
      </c>
      <c r="AG42" s="90">
        <f t="shared" si="9"/>
        <v>0</v>
      </c>
      <c r="AH42" s="90">
        <f t="shared" si="10"/>
        <v>0</v>
      </c>
      <c r="AI42" s="90">
        <f t="shared" si="11"/>
        <v>118</v>
      </c>
    </row>
    <row r="43" spans="1:35" ht="15.75" customHeight="1">
      <c r="A43" s="12"/>
      <c r="B43" s="19" t="s">
        <v>659</v>
      </c>
      <c r="C43" s="25">
        <v>99</v>
      </c>
      <c r="D43" s="19" t="s">
        <v>658</v>
      </c>
      <c r="E43" s="11"/>
      <c r="F43" s="42"/>
      <c r="G43" s="11"/>
      <c r="H43" s="42"/>
      <c r="I43" s="11"/>
      <c r="J43" s="42"/>
      <c r="K43" s="11"/>
      <c r="L43" s="42"/>
      <c r="M43" s="11"/>
      <c r="N43" s="42">
        <f>IF(M43="","",VLOOKUP(M43,Tabel!$A$1:$B$106,2,FALSE))</f>
      </c>
      <c r="O43" s="11"/>
      <c r="P43" s="42"/>
      <c r="Q43" s="11">
        <v>4</v>
      </c>
      <c r="R43" s="42">
        <f>IF(Q43="","",VLOOKUP(Q43,Tabel!$A$1:$B$106,2,FALSE))</f>
        <v>180</v>
      </c>
      <c r="S43" s="12"/>
      <c r="T43" s="42"/>
      <c r="U43" s="12">
        <v>3</v>
      </c>
      <c r="V43" s="42">
        <f>IF(U43="","",VLOOKUP(U43,Tabel!$A$1:$B$106,2,FALSE))</f>
        <v>185</v>
      </c>
      <c r="W43" s="86">
        <f t="shared" si="12"/>
        <v>365</v>
      </c>
      <c r="X43" s="86">
        <f t="shared" si="13"/>
        <v>0</v>
      </c>
      <c r="Y43" s="96">
        <f>SUMPRODUCT(LARGE(AA43:AI43,{1,2,3,4,5,6}))+X43</f>
        <v>365</v>
      </c>
      <c r="Z43" s="115">
        <f t="shared" si="14"/>
        <v>2</v>
      </c>
      <c r="AA43" s="90">
        <f t="shared" si="3"/>
        <v>0</v>
      </c>
      <c r="AB43" s="90">
        <f t="shared" si="4"/>
        <v>0</v>
      </c>
      <c r="AC43" s="89">
        <f t="shared" si="5"/>
        <v>0</v>
      </c>
      <c r="AD43" s="89">
        <f t="shared" si="6"/>
        <v>0</v>
      </c>
      <c r="AE43" s="90">
        <f t="shared" si="7"/>
      </c>
      <c r="AF43" s="90">
        <f t="shared" si="8"/>
        <v>0</v>
      </c>
      <c r="AG43" s="90">
        <f t="shared" si="9"/>
        <v>180</v>
      </c>
      <c r="AH43" s="90">
        <f t="shared" si="10"/>
        <v>0</v>
      </c>
      <c r="AI43" s="90">
        <f t="shared" si="11"/>
        <v>185</v>
      </c>
    </row>
    <row r="44" spans="1:35" ht="15.75" customHeight="1">
      <c r="A44" s="14"/>
      <c r="B44" s="19" t="s">
        <v>303</v>
      </c>
      <c r="C44" s="25">
        <v>99</v>
      </c>
      <c r="D44" s="19" t="s">
        <v>26</v>
      </c>
      <c r="E44" s="28">
        <v>15</v>
      </c>
      <c r="F44" s="42">
        <f>IF(E44="","",VLOOKUP(E44,Tabel!$A$1:$B$106,2,FALSE))</f>
        <v>130</v>
      </c>
      <c r="G44" s="28"/>
      <c r="H44" s="42">
        <f>IF(G44="","",VLOOKUP(G44,Tabel!$A$1:$B$106,2,FALSE))</f>
      </c>
      <c r="I44" s="28"/>
      <c r="J44" s="42">
        <f>IF(I44="","",VLOOKUP(I44,Tabel!$A$1:$B$106,2,FALSE))</f>
      </c>
      <c r="K44" s="11"/>
      <c r="L44" s="42">
        <f>IF(K44="","",VLOOKUP(K44,Tabel!$A$1:$B$106,2,FALSE))</f>
      </c>
      <c r="M44" s="11"/>
      <c r="N44" s="42"/>
      <c r="O44" s="11"/>
      <c r="P44" s="42"/>
      <c r="Q44" s="11"/>
      <c r="R44" s="42"/>
      <c r="S44" s="12">
        <v>20</v>
      </c>
      <c r="T44" s="42">
        <f>IF(S44="","",VLOOKUP(S44,Tabel!$A$1:$B$106,2,FALSE))</f>
        <v>110</v>
      </c>
      <c r="U44" s="12">
        <v>17</v>
      </c>
      <c r="V44" s="42">
        <f>IF(U44="","",VLOOKUP(U44,Tabel!$A$1:$B$106,2,FALSE))</f>
        <v>122</v>
      </c>
      <c r="W44" s="86">
        <f t="shared" si="12"/>
        <v>362</v>
      </c>
      <c r="X44" s="86">
        <f t="shared" si="13"/>
        <v>0</v>
      </c>
      <c r="Y44" s="96">
        <f>SUMPRODUCT(LARGE(AA44:AI44,{1,2,3,4,5,6}))+X44</f>
        <v>362</v>
      </c>
      <c r="Z44" s="115">
        <f t="shared" si="14"/>
        <v>3</v>
      </c>
      <c r="AA44" s="90">
        <f t="shared" si="3"/>
        <v>130</v>
      </c>
      <c r="AB44" s="90">
        <f t="shared" si="4"/>
      </c>
      <c r="AC44" s="89">
        <f t="shared" si="5"/>
      </c>
      <c r="AD44" s="89">
        <f t="shared" si="6"/>
      </c>
      <c r="AE44" s="90">
        <f t="shared" si="7"/>
        <v>0</v>
      </c>
      <c r="AF44" s="90">
        <f t="shared" si="8"/>
        <v>0</v>
      </c>
      <c r="AG44" s="90">
        <f t="shared" si="9"/>
        <v>0</v>
      </c>
      <c r="AH44" s="90">
        <f t="shared" si="10"/>
        <v>110</v>
      </c>
      <c r="AI44" s="90">
        <f t="shared" si="11"/>
        <v>122</v>
      </c>
    </row>
    <row r="45" spans="1:35" ht="15.75" customHeight="1">
      <c r="A45" s="14"/>
      <c r="B45" s="19" t="s">
        <v>291</v>
      </c>
      <c r="C45" s="25">
        <v>99</v>
      </c>
      <c r="D45" s="19" t="s">
        <v>26</v>
      </c>
      <c r="E45" s="25" t="s">
        <v>14</v>
      </c>
      <c r="F45" s="42"/>
      <c r="G45" s="28">
        <v>7</v>
      </c>
      <c r="H45" s="42">
        <f>IF(G45="","",VLOOKUP(G45,Tabel!$A$1:$B$106,2,FALSE))</f>
        <v>165</v>
      </c>
      <c r="I45" s="28">
        <v>8</v>
      </c>
      <c r="J45" s="42">
        <f>IF(I45="","",VLOOKUP(I45,Tabel!$A$1:$B$106,2,FALSE))</f>
        <v>160</v>
      </c>
      <c r="K45" s="11"/>
      <c r="L45" s="42">
        <f>IF(K45="","",VLOOKUP(K45,Tabel!$A$1:$B$106,2,FALSE))</f>
      </c>
      <c r="M45" s="11"/>
      <c r="N45" s="42">
        <f>IF(M45="","",VLOOKUP(M45,Tabel!$A$1:$B$106,2,FALSE))</f>
      </c>
      <c r="O45" s="11"/>
      <c r="P45" s="42"/>
      <c r="Q45" s="11"/>
      <c r="R45" s="42"/>
      <c r="S45" s="12"/>
      <c r="T45" s="42"/>
      <c r="U45" s="12"/>
      <c r="V45" s="42"/>
      <c r="W45" s="86">
        <f t="shared" si="12"/>
        <v>325</v>
      </c>
      <c r="X45" s="86">
        <f t="shared" si="13"/>
        <v>0</v>
      </c>
      <c r="Y45" s="96">
        <f>SUMPRODUCT(LARGE(AA45:AI45,{1,2,3,4,5,6}))+X45</f>
        <v>325</v>
      </c>
      <c r="Z45" s="115">
        <f t="shared" si="14"/>
        <v>3</v>
      </c>
      <c r="AA45" s="90">
        <f t="shared" si="3"/>
        <v>0</v>
      </c>
      <c r="AB45" s="90">
        <f t="shared" si="4"/>
        <v>165</v>
      </c>
      <c r="AC45" s="89">
        <f t="shared" si="5"/>
        <v>160</v>
      </c>
      <c r="AD45" s="89">
        <f t="shared" si="6"/>
      </c>
      <c r="AE45" s="90">
        <f t="shared" si="7"/>
      </c>
      <c r="AF45" s="90">
        <f t="shared" si="8"/>
        <v>0</v>
      </c>
      <c r="AG45" s="90">
        <f t="shared" si="9"/>
        <v>0</v>
      </c>
      <c r="AH45" s="90">
        <f t="shared" si="10"/>
        <v>0</v>
      </c>
      <c r="AI45" s="90">
        <f t="shared" si="11"/>
        <v>0</v>
      </c>
    </row>
    <row r="46" spans="1:35" ht="15.75" customHeight="1">
      <c r="A46" s="14"/>
      <c r="B46" s="19" t="s">
        <v>296</v>
      </c>
      <c r="C46" s="25">
        <v>99</v>
      </c>
      <c r="D46" s="19" t="s">
        <v>24</v>
      </c>
      <c r="E46" s="28">
        <v>11</v>
      </c>
      <c r="F46" s="42">
        <f>IF(E46="","",VLOOKUP(E46,Tabel!$A$1:$B$106,2,FALSE))</f>
        <v>146</v>
      </c>
      <c r="G46" s="28">
        <v>17</v>
      </c>
      <c r="H46" s="42">
        <f>IF(G46="","",VLOOKUP(G46,Tabel!$A$1:$B$106,2,FALSE))</f>
        <v>122</v>
      </c>
      <c r="I46" s="28"/>
      <c r="J46" s="42">
        <f>IF(I46="","",VLOOKUP(I46,Tabel!$A$1:$B$106,2,FALSE))</f>
      </c>
      <c r="K46" s="11" t="s">
        <v>513</v>
      </c>
      <c r="L46" s="42">
        <f>IF(K46="","",VLOOKUP(K46,Tabel!$A$1:$B$106,2,FALSE))</f>
        <v>0</v>
      </c>
      <c r="M46" s="11"/>
      <c r="N46" s="42">
        <f>IF(M46="","",VLOOKUP(M46,Tabel!$A$1:$B$106,2,FALSE))</f>
      </c>
      <c r="O46" s="11"/>
      <c r="P46" s="42"/>
      <c r="Q46" s="11"/>
      <c r="R46" s="42"/>
      <c r="S46" s="12"/>
      <c r="T46" s="42"/>
      <c r="U46" s="12"/>
      <c r="V46" s="42"/>
      <c r="W46" s="86">
        <f t="shared" si="12"/>
        <v>268</v>
      </c>
      <c r="X46" s="86">
        <f t="shared" si="13"/>
        <v>0</v>
      </c>
      <c r="Y46" s="96">
        <f>SUMPRODUCT(LARGE(AA46:AI46,{1,2,3,4,5,6}))+X46</f>
        <v>268</v>
      </c>
      <c r="Z46" s="115">
        <f t="shared" si="14"/>
        <v>3</v>
      </c>
      <c r="AA46" s="90">
        <f t="shared" si="3"/>
        <v>146</v>
      </c>
      <c r="AB46" s="90">
        <f t="shared" si="4"/>
        <v>122</v>
      </c>
      <c r="AC46" s="89">
        <f t="shared" si="5"/>
      </c>
      <c r="AD46" s="89">
        <f t="shared" si="6"/>
        <v>0</v>
      </c>
      <c r="AE46" s="90">
        <f t="shared" si="7"/>
      </c>
      <c r="AF46" s="90">
        <f t="shared" si="8"/>
        <v>0</v>
      </c>
      <c r="AG46" s="90">
        <f t="shared" si="9"/>
        <v>0</v>
      </c>
      <c r="AH46" s="90">
        <f t="shared" si="10"/>
        <v>0</v>
      </c>
      <c r="AI46" s="90">
        <f t="shared" si="11"/>
        <v>0</v>
      </c>
    </row>
    <row r="47" spans="1:35" ht="15.75" customHeight="1">
      <c r="A47" s="12"/>
      <c r="B47" s="19" t="s">
        <v>298</v>
      </c>
      <c r="C47" s="25">
        <v>99</v>
      </c>
      <c r="D47" s="19" t="s">
        <v>32</v>
      </c>
      <c r="E47" s="28"/>
      <c r="F47" s="42">
        <f>IF(E47="","",VLOOKUP(E47,Tabel!$A$1:$B$106,2,FALSE))</f>
      </c>
      <c r="G47" s="28">
        <v>26</v>
      </c>
      <c r="H47" s="42">
        <f>IF(G47="","",VLOOKUP(G47,Tabel!$A$1:$B$106,2,FALSE))</f>
        <v>92</v>
      </c>
      <c r="I47" s="28">
        <v>21</v>
      </c>
      <c r="J47" s="42">
        <f>IF(I47="","",VLOOKUP(I47,Tabel!$A$1:$B$106,2,FALSE))</f>
        <v>107</v>
      </c>
      <c r="K47" s="11"/>
      <c r="L47" s="42">
        <f>IF(K47="","",VLOOKUP(K47,Tabel!$A$1:$B$106,2,FALSE))</f>
      </c>
      <c r="M47" s="11"/>
      <c r="N47" s="42">
        <f>IF(M47="","",VLOOKUP(M47,Tabel!$A$1:$B$106,2,FALSE))</f>
      </c>
      <c r="O47" s="11"/>
      <c r="P47" s="42"/>
      <c r="Q47" s="11"/>
      <c r="R47" s="42"/>
      <c r="S47" s="12"/>
      <c r="T47" s="42"/>
      <c r="U47" s="12"/>
      <c r="V47" s="42"/>
      <c r="W47" s="86">
        <f t="shared" si="12"/>
        <v>199</v>
      </c>
      <c r="X47" s="86">
        <f t="shared" si="13"/>
        <v>0</v>
      </c>
      <c r="Y47" s="96">
        <f>SUMPRODUCT(LARGE(AA47:AI47,{1,2,3,4,5,6}))+X47</f>
        <v>199</v>
      </c>
      <c r="Z47" s="115">
        <f t="shared" si="14"/>
        <v>2</v>
      </c>
      <c r="AA47" s="90">
        <f t="shared" si="3"/>
      </c>
      <c r="AB47" s="90">
        <f t="shared" si="4"/>
        <v>92</v>
      </c>
      <c r="AC47" s="89">
        <f t="shared" si="5"/>
        <v>107</v>
      </c>
      <c r="AD47" s="89">
        <f t="shared" si="6"/>
      </c>
      <c r="AE47" s="90">
        <f t="shared" si="7"/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</row>
    <row r="48" spans="1:35" ht="15.75" customHeight="1">
      <c r="A48" s="12"/>
      <c r="B48" s="19" t="s">
        <v>601</v>
      </c>
      <c r="C48" s="25">
        <v>99</v>
      </c>
      <c r="D48" s="19" t="s">
        <v>32</v>
      </c>
      <c r="E48" s="11"/>
      <c r="F48" s="42"/>
      <c r="G48" s="11"/>
      <c r="H48" s="42"/>
      <c r="I48" s="11"/>
      <c r="J48" s="42"/>
      <c r="K48" s="11"/>
      <c r="L48" s="42"/>
      <c r="M48" s="11">
        <v>26</v>
      </c>
      <c r="N48" s="42">
        <f>IF(M48="","",VLOOKUP(M48,Tabel!$A$1:$B$106,2,FALSE))</f>
        <v>92</v>
      </c>
      <c r="O48" s="11"/>
      <c r="P48" s="42"/>
      <c r="Q48" s="11"/>
      <c r="R48" s="42"/>
      <c r="S48" s="12">
        <v>23</v>
      </c>
      <c r="T48" s="42">
        <f>IF(S48="","",VLOOKUP(S48,Tabel!$A$1:$B$106,2,FALSE))</f>
        <v>101</v>
      </c>
      <c r="U48" s="12"/>
      <c r="V48" s="42"/>
      <c r="W48" s="86">
        <f t="shared" si="12"/>
        <v>193</v>
      </c>
      <c r="X48" s="86">
        <f t="shared" si="13"/>
        <v>0</v>
      </c>
      <c r="Y48" s="96">
        <f>SUMPRODUCT(LARGE(AA48:AI48,{1,2,3,4,5,6}))+X48</f>
        <v>193</v>
      </c>
      <c r="Z48" s="115">
        <f t="shared" si="14"/>
        <v>2</v>
      </c>
      <c r="AA48" s="90">
        <f t="shared" si="3"/>
        <v>0</v>
      </c>
      <c r="AB48" s="90">
        <f t="shared" si="4"/>
        <v>0</v>
      </c>
      <c r="AC48" s="89">
        <f t="shared" si="5"/>
        <v>0</v>
      </c>
      <c r="AD48" s="89">
        <f t="shared" si="6"/>
        <v>0</v>
      </c>
      <c r="AE48" s="90">
        <f t="shared" si="7"/>
        <v>92</v>
      </c>
      <c r="AF48" s="90">
        <f t="shared" si="8"/>
        <v>0</v>
      </c>
      <c r="AG48" s="90">
        <f t="shared" si="9"/>
        <v>0</v>
      </c>
      <c r="AH48" s="90">
        <f t="shared" si="10"/>
        <v>101</v>
      </c>
      <c r="AI48" s="90">
        <f t="shared" si="11"/>
        <v>0</v>
      </c>
    </row>
    <row r="49" spans="1:35" ht="15.75" customHeight="1">
      <c r="A49" s="12"/>
      <c r="B49" s="19" t="s">
        <v>300</v>
      </c>
      <c r="C49" s="25">
        <v>99</v>
      </c>
      <c r="D49" s="19" t="s">
        <v>176</v>
      </c>
      <c r="E49" s="28"/>
      <c r="F49" s="42">
        <f>IF(E49="","",VLOOKUP(E49,Tabel!$A$1:$B$106,2,FALSE))</f>
      </c>
      <c r="G49" s="28">
        <v>6</v>
      </c>
      <c r="H49" s="42">
        <f>IF(G49="","",VLOOKUP(G49,Tabel!$A$1:$B$106,2,FALSE))</f>
        <v>170</v>
      </c>
      <c r="I49" s="28"/>
      <c r="J49" s="42">
        <f>IF(I49="","",VLOOKUP(I49,Tabel!$A$1:$B$106,2,FALSE))</f>
      </c>
      <c r="K49" s="11"/>
      <c r="L49" s="42">
        <f>IF(K49="","",VLOOKUP(K49,Tabel!$A$1:$B$106,2,FALSE))</f>
      </c>
      <c r="M49" s="11"/>
      <c r="N49" s="42"/>
      <c r="O49" s="11"/>
      <c r="P49" s="42"/>
      <c r="Q49" s="11"/>
      <c r="R49" s="42"/>
      <c r="S49" s="12"/>
      <c r="T49" s="42"/>
      <c r="U49" s="12"/>
      <c r="V49" s="42"/>
      <c r="W49" s="86">
        <f t="shared" si="12"/>
        <v>170</v>
      </c>
      <c r="X49" s="86">
        <f t="shared" si="13"/>
        <v>0</v>
      </c>
      <c r="Y49" s="96">
        <f>SUMPRODUCT(LARGE(AA49:AI49,{1,2,3,4,5,6}))+X49</f>
        <v>170</v>
      </c>
      <c r="Z49" s="115">
        <f t="shared" si="14"/>
        <v>1</v>
      </c>
      <c r="AA49" s="90">
        <f t="shared" si="3"/>
      </c>
      <c r="AB49" s="90">
        <f t="shared" si="4"/>
        <v>170</v>
      </c>
      <c r="AC49" s="89">
        <f t="shared" si="5"/>
      </c>
      <c r="AD49" s="89">
        <f t="shared" si="6"/>
      </c>
      <c r="AE49" s="90">
        <f t="shared" si="7"/>
        <v>0</v>
      </c>
      <c r="AF49" s="90">
        <f t="shared" si="8"/>
        <v>0</v>
      </c>
      <c r="AG49" s="90">
        <f t="shared" si="9"/>
        <v>0</v>
      </c>
      <c r="AH49" s="90">
        <f t="shared" si="10"/>
        <v>0</v>
      </c>
      <c r="AI49" s="90">
        <f t="shared" si="11"/>
        <v>0</v>
      </c>
    </row>
    <row r="50" spans="1:35" ht="15.75" customHeight="1">
      <c r="A50" s="12"/>
      <c r="B50" s="19" t="s">
        <v>623</v>
      </c>
      <c r="C50" s="25">
        <v>99</v>
      </c>
      <c r="D50" s="19" t="s">
        <v>176</v>
      </c>
      <c r="E50" s="11"/>
      <c r="F50" s="42"/>
      <c r="G50" s="11"/>
      <c r="H50" s="42"/>
      <c r="I50" s="11"/>
      <c r="J50" s="42"/>
      <c r="K50" s="11"/>
      <c r="L50" s="42"/>
      <c r="M50" s="11"/>
      <c r="N50" s="42">
        <f>IF(M50="","",VLOOKUP(M50,Tabel!$A$1:$B$106,2,FALSE))</f>
      </c>
      <c r="O50" s="11">
        <v>6</v>
      </c>
      <c r="P50" s="42">
        <f>IF(O50="","",VLOOKUP(O50,Tabel!$A$1:$B$106,2,FALSE))</f>
        <v>170</v>
      </c>
      <c r="Q50" s="11"/>
      <c r="R50" s="42"/>
      <c r="S50" s="12"/>
      <c r="T50" s="42"/>
      <c r="U50" s="12"/>
      <c r="V50" s="42"/>
      <c r="W50" s="86">
        <f t="shared" si="12"/>
        <v>170</v>
      </c>
      <c r="X50" s="86">
        <f t="shared" si="13"/>
        <v>0</v>
      </c>
      <c r="Y50" s="96">
        <f>SUMPRODUCT(LARGE(AA50:AI50,{1,2,3,4,5,6}))+X50</f>
        <v>170</v>
      </c>
      <c r="Z50" s="115">
        <f t="shared" si="14"/>
        <v>1</v>
      </c>
      <c r="AA50" s="90">
        <f t="shared" si="3"/>
        <v>0</v>
      </c>
      <c r="AB50" s="90">
        <f t="shared" si="4"/>
        <v>0</v>
      </c>
      <c r="AC50" s="89">
        <f t="shared" si="5"/>
        <v>0</v>
      </c>
      <c r="AD50" s="89">
        <f t="shared" si="6"/>
        <v>0</v>
      </c>
      <c r="AE50" s="90">
        <f t="shared" si="7"/>
      </c>
      <c r="AF50" s="90">
        <f t="shared" si="8"/>
        <v>170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19" t="s">
        <v>660</v>
      </c>
      <c r="C51" s="25">
        <v>99</v>
      </c>
      <c r="D51" s="19" t="s">
        <v>23</v>
      </c>
      <c r="E51" s="11"/>
      <c r="F51" s="42"/>
      <c r="G51" s="11"/>
      <c r="H51" s="42"/>
      <c r="I51" s="11"/>
      <c r="J51" s="42"/>
      <c r="K51" s="11"/>
      <c r="L51" s="42"/>
      <c r="M51" s="11"/>
      <c r="N51" s="42">
        <f>IF(M51="","",VLOOKUP(M51,Tabel!$A$1:$B$106,2,FALSE))</f>
      </c>
      <c r="O51" s="13"/>
      <c r="P51" s="42"/>
      <c r="Q51" s="13">
        <v>10</v>
      </c>
      <c r="R51" s="42">
        <f>IF(Q51="","",VLOOKUP(Q51,Tabel!$A$1:$B$106,2,FALSE))</f>
        <v>150</v>
      </c>
      <c r="S51" s="14"/>
      <c r="T51" s="42"/>
      <c r="U51" s="14"/>
      <c r="V51" s="42"/>
      <c r="W51" s="86">
        <f t="shared" si="12"/>
        <v>150</v>
      </c>
      <c r="X51" s="86">
        <f t="shared" si="13"/>
        <v>0</v>
      </c>
      <c r="Y51" s="96">
        <f>SUMPRODUCT(LARGE(AA51:AI51,{1,2,3,4,5,6}))+X51</f>
        <v>150</v>
      </c>
      <c r="Z51" s="115">
        <f t="shared" si="14"/>
        <v>1</v>
      </c>
      <c r="AA51" s="90">
        <f t="shared" si="3"/>
        <v>0</v>
      </c>
      <c r="AB51" s="90">
        <f t="shared" si="4"/>
        <v>0</v>
      </c>
      <c r="AC51" s="89">
        <f t="shared" si="5"/>
        <v>0</v>
      </c>
      <c r="AD51" s="89">
        <f t="shared" si="6"/>
        <v>0</v>
      </c>
      <c r="AE51" s="90">
        <f t="shared" si="7"/>
      </c>
      <c r="AF51" s="90">
        <f t="shared" si="8"/>
        <v>0</v>
      </c>
      <c r="AG51" s="90">
        <f t="shared" si="9"/>
        <v>150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19" t="s">
        <v>302</v>
      </c>
      <c r="C52" s="25">
        <v>99</v>
      </c>
      <c r="D52" s="19" t="s">
        <v>26</v>
      </c>
      <c r="E52" s="28">
        <v>14</v>
      </c>
      <c r="F52" s="42">
        <f>IF(E52="","",VLOOKUP(E52,Tabel!$A$1:$B$106,2,FALSE))</f>
        <v>134</v>
      </c>
      <c r="G52" s="28"/>
      <c r="H52" s="42">
        <f>IF(G52="","",VLOOKUP(G52,Tabel!$A$1:$B$106,2,FALSE))</f>
      </c>
      <c r="I52" s="28"/>
      <c r="J52" s="42">
        <f>IF(I52="","",VLOOKUP(I52,Tabel!$A$1:$B$106,2,FALSE))</f>
      </c>
      <c r="K52" s="11"/>
      <c r="L52" s="42">
        <f>IF(K52="","",VLOOKUP(K52,Tabel!$A$1:$B$106,2,FALSE))</f>
      </c>
      <c r="M52" s="11"/>
      <c r="N52" s="42"/>
      <c r="O52" s="11"/>
      <c r="P52" s="42"/>
      <c r="Q52" s="11"/>
      <c r="R52" s="42"/>
      <c r="S52" s="12"/>
      <c r="T52" s="42"/>
      <c r="U52" s="12"/>
      <c r="V52" s="42"/>
      <c r="W52" s="86">
        <f t="shared" si="12"/>
        <v>134</v>
      </c>
      <c r="X52" s="86">
        <f t="shared" si="13"/>
        <v>0</v>
      </c>
      <c r="Y52" s="96">
        <f>SUMPRODUCT(LARGE(AA52:AI52,{1,2,3,4,5,6}))+X52</f>
        <v>134</v>
      </c>
      <c r="Z52" s="115">
        <f t="shared" si="14"/>
        <v>1</v>
      </c>
      <c r="AA52" s="90">
        <f t="shared" si="3"/>
        <v>134</v>
      </c>
      <c r="AB52" s="90">
        <f t="shared" si="4"/>
      </c>
      <c r="AC52" s="89">
        <f t="shared" si="5"/>
      </c>
      <c r="AD52" s="89">
        <f t="shared" si="6"/>
      </c>
      <c r="AE52" s="90">
        <f t="shared" si="7"/>
        <v>0</v>
      </c>
      <c r="AF52" s="90">
        <f t="shared" si="8"/>
        <v>0</v>
      </c>
      <c r="AG52" s="90">
        <f t="shared" si="9"/>
        <v>0</v>
      </c>
      <c r="AH52" s="90">
        <f t="shared" si="10"/>
        <v>0</v>
      </c>
      <c r="AI52" s="90">
        <f t="shared" si="11"/>
        <v>0</v>
      </c>
    </row>
    <row r="53" spans="1:35" ht="15.75" customHeight="1">
      <c r="A53" s="12"/>
      <c r="B53" s="73" t="s">
        <v>624</v>
      </c>
      <c r="C53" s="75">
        <v>98</v>
      </c>
      <c r="D53" s="73" t="s">
        <v>625</v>
      </c>
      <c r="E53" s="78"/>
      <c r="F53" s="76"/>
      <c r="G53" s="78"/>
      <c r="H53" s="76"/>
      <c r="I53" s="78"/>
      <c r="J53" s="76"/>
      <c r="K53" s="78"/>
      <c r="L53" s="76"/>
      <c r="M53" s="78"/>
      <c r="N53" s="76">
        <f>IF(M53="","",VLOOKUP(M53,Tabel!$A$1:$B$106,2,FALSE))</f>
      </c>
      <c r="O53" s="78">
        <v>15</v>
      </c>
      <c r="P53" s="76">
        <f>IF(O53="","",VLOOKUP(O53,Tabel!$A$1:$B$106,2,FALSE))</f>
        <v>130</v>
      </c>
      <c r="Q53" s="78"/>
      <c r="R53" s="76"/>
      <c r="S53" s="79"/>
      <c r="T53" s="76"/>
      <c r="U53" s="79"/>
      <c r="V53" s="76"/>
      <c r="W53" s="80">
        <f t="shared" si="12"/>
        <v>130</v>
      </c>
      <c r="X53" s="80">
        <f t="shared" si="13"/>
        <v>0</v>
      </c>
      <c r="Y53" s="93">
        <f>SUMPRODUCT(LARGE(AA53:AI53,{1,2,3,4,5,6}))+X53</f>
        <v>130</v>
      </c>
      <c r="Z53" s="115">
        <f t="shared" si="14"/>
        <v>1</v>
      </c>
      <c r="AA53" s="90">
        <f t="shared" si="3"/>
        <v>0</v>
      </c>
      <c r="AB53" s="90">
        <f t="shared" si="4"/>
        <v>0</v>
      </c>
      <c r="AC53" s="89">
        <f t="shared" si="5"/>
        <v>0</v>
      </c>
      <c r="AD53" s="89">
        <f t="shared" si="6"/>
        <v>0</v>
      </c>
      <c r="AE53" s="90">
        <f t="shared" si="7"/>
      </c>
      <c r="AF53" s="90">
        <f t="shared" si="8"/>
        <v>130</v>
      </c>
      <c r="AG53" s="90">
        <f t="shared" si="9"/>
        <v>0</v>
      </c>
      <c r="AH53" s="90">
        <f t="shared" si="10"/>
        <v>0</v>
      </c>
      <c r="AI53" s="90">
        <f t="shared" si="11"/>
        <v>0</v>
      </c>
    </row>
    <row r="54" spans="1:35" ht="15.75" customHeight="1">
      <c r="A54" s="12"/>
      <c r="B54" s="19" t="s">
        <v>661</v>
      </c>
      <c r="C54" s="25">
        <v>99</v>
      </c>
      <c r="D54" s="19" t="s">
        <v>658</v>
      </c>
      <c r="E54" s="11"/>
      <c r="F54" s="42"/>
      <c r="G54" s="11"/>
      <c r="H54" s="42"/>
      <c r="I54" s="11"/>
      <c r="J54" s="42"/>
      <c r="K54" s="11"/>
      <c r="L54" s="42"/>
      <c r="M54" s="11"/>
      <c r="N54" s="42">
        <f>IF(M54="","",VLOOKUP(M54,Tabel!$A$1:$B$106,2,FALSE))</f>
      </c>
      <c r="O54" s="11"/>
      <c r="P54" s="42"/>
      <c r="Q54" s="11">
        <v>16</v>
      </c>
      <c r="R54" s="42">
        <f>IF(Q54="","",VLOOKUP(Q54,Tabel!$A$1:$B$106,2,FALSE))</f>
        <v>126</v>
      </c>
      <c r="S54" s="12"/>
      <c r="T54" s="42"/>
      <c r="U54" s="12"/>
      <c r="V54" s="42"/>
      <c r="W54" s="86">
        <f t="shared" si="12"/>
        <v>126</v>
      </c>
      <c r="X54" s="86">
        <f t="shared" si="13"/>
        <v>0</v>
      </c>
      <c r="Y54" s="96">
        <f>SUMPRODUCT(LARGE(AA54:AI54,{1,2,3,4,5,6}))+X54</f>
        <v>126</v>
      </c>
      <c r="Z54" s="115">
        <f t="shared" si="14"/>
        <v>1</v>
      </c>
      <c r="AA54" s="90">
        <f t="shared" si="3"/>
        <v>0</v>
      </c>
      <c r="AB54" s="90">
        <f t="shared" si="4"/>
        <v>0</v>
      </c>
      <c r="AC54" s="89">
        <f t="shared" si="5"/>
        <v>0</v>
      </c>
      <c r="AD54" s="89">
        <f t="shared" si="6"/>
        <v>0</v>
      </c>
      <c r="AE54" s="90">
        <f t="shared" si="7"/>
      </c>
      <c r="AF54" s="90">
        <f t="shared" si="8"/>
        <v>0</v>
      </c>
      <c r="AG54" s="90">
        <f t="shared" si="9"/>
        <v>126</v>
      </c>
      <c r="AH54" s="90">
        <f t="shared" si="10"/>
        <v>0</v>
      </c>
      <c r="AI54" s="90">
        <f t="shared" si="11"/>
        <v>0</v>
      </c>
    </row>
    <row r="55" spans="1:35" ht="15.75" customHeight="1">
      <c r="A55" s="12"/>
      <c r="B55" s="19" t="s">
        <v>510</v>
      </c>
      <c r="C55" s="25">
        <v>99</v>
      </c>
      <c r="D55" s="19" t="s">
        <v>23</v>
      </c>
      <c r="E55" s="13"/>
      <c r="F55" s="42">
        <f>IF(E55="","",VLOOKUP(E55,Tabel!$A$1:$B$106,2,FALSE))</f>
      </c>
      <c r="G55" s="11"/>
      <c r="H55" s="42">
        <f>IF(G55="","",VLOOKUP(G55,Tabel!$A$1:$B$106,2,FALSE))</f>
      </c>
      <c r="I55" s="13"/>
      <c r="J55" s="42">
        <f>IF(I55="","",VLOOKUP(I55,Tabel!$A$1:$B$106,2,FALSE))</f>
      </c>
      <c r="K55" s="13">
        <v>17</v>
      </c>
      <c r="L55" s="42">
        <f>IF(K55="","",VLOOKUP(K55,Tabel!$A$1:$B$106,2,FALSE))</f>
        <v>122</v>
      </c>
      <c r="M55" s="13"/>
      <c r="N55" s="42"/>
      <c r="O55" s="11"/>
      <c r="P55" s="42"/>
      <c r="Q55" s="11"/>
      <c r="R55" s="42"/>
      <c r="S55" s="12"/>
      <c r="T55" s="42"/>
      <c r="U55" s="12"/>
      <c r="V55" s="42"/>
      <c r="W55" s="86">
        <f t="shared" si="12"/>
        <v>122</v>
      </c>
      <c r="X55" s="86">
        <f t="shared" si="13"/>
        <v>0</v>
      </c>
      <c r="Y55" s="96">
        <f>SUMPRODUCT(LARGE(AA55:AI55,{1,2,3,4,5,6}))+X55</f>
        <v>122</v>
      </c>
      <c r="Z55" s="115">
        <f t="shared" si="14"/>
        <v>1</v>
      </c>
      <c r="AA55" s="90">
        <f t="shared" si="3"/>
      </c>
      <c r="AB55" s="90">
        <f t="shared" si="4"/>
      </c>
      <c r="AC55" s="89">
        <f t="shared" si="5"/>
      </c>
      <c r="AD55" s="89">
        <f t="shared" si="6"/>
        <v>122</v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0</v>
      </c>
    </row>
    <row r="56" spans="1:35" ht="15.75" customHeight="1">
      <c r="A56" s="12"/>
      <c r="B56" s="19" t="s">
        <v>511</v>
      </c>
      <c r="C56" s="29">
        <v>99</v>
      </c>
      <c r="D56" s="26" t="s">
        <v>24</v>
      </c>
      <c r="E56" s="11"/>
      <c r="F56" s="42">
        <f>IF(E56="","",VLOOKUP(E56,Tabel!$A$1:$B$106,2,FALSE))</f>
      </c>
      <c r="G56" s="11"/>
      <c r="H56" s="42">
        <f>IF(G56="","",VLOOKUP(G56,Tabel!$A$1:$B$106,2,FALSE))</f>
      </c>
      <c r="I56" s="11"/>
      <c r="J56" s="42">
        <f>IF(I56="","",VLOOKUP(I56,Tabel!$A$1:$B$106,2,FALSE))</f>
      </c>
      <c r="K56" s="11">
        <v>19</v>
      </c>
      <c r="L56" s="42">
        <f>IF(K56="","",VLOOKUP(K56,Tabel!$A$1:$B$106,2,FALSE))</f>
        <v>114</v>
      </c>
      <c r="M56" s="11"/>
      <c r="N56" s="42"/>
      <c r="O56" s="11"/>
      <c r="P56" s="42"/>
      <c r="Q56" s="11"/>
      <c r="R56" s="42"/>
      <c r="S56" s="12"/>
      <c r="T56" s="42"/>
      <c r="U56" s="12"/>
      <c r="V56" s="42"/>
      <c r="W56" s="86">
        <f t="shared" si="12"/>
        <v>114</v>
      </c>
      <c r="X56" s="86">
        <f t="shared" si="13"/>
        <v>0</v>
      </c>
      <c r="Y56" s="96">
        <f>SUMPRODUCT(LARGE(AA56:AI56,{1,2,3,4,5,6}))+X56</f>
        <v>114</v>
      </c>
      <c r="Z56" s="115">
        <f t="shared" si="14"/>
        <v>1</v>
      </c>
      <c r="AA56" s="90">
        <f t="shared" si="3"/>
      </c>
      <c r="AB56" s="90">
        <f t="shared" si="4"/>
      </c>
      <c r="AC56" s="89">
        <f t="shared" si="5"/>
      </c>
      <c r="AD56" s="89">
        <f t="shared" si="6"/>
        <v>114</v>
      </c>
      <c r="AE56" s="90">
        <f t="shared" si="7"/>
        <v>0</v>
      </c>
      <c r="AF56" s="90">
        <f t="shared" si="8"/>
        <v>0</v>
      </c>
      <c r="AG56" s="90">
        <f t="shared" si="9"/>
        <v>0</v>
      </c>
      <c r="AH56" s="90">
        <f t="shared" si="10"/>
        <v>0</v>
      </c>
      <c r="AI56" s="90">
        <f t="shared" si="11"/>
        <v>0</v>
      </c>
    </row>
    <row r="57" spans="1:35" ht="15.75" customHeight="1">
      <c r="A57" s="12"/>
      <c r="B57" s="19" t="s">
        <v>516</v>
      </c>
      <c r="C57" s="25">
        <v>99</v>
      </c>
      <c r="D57" s="19" t="s">
        <v>29</v>
      </c>
      <c r="E57" s="28"/>
      <c r="F57" s="42">
        <f>IF(E57="","",VLOOKUP(E57,Tabel!$A$1:$B$106,2,FALSE))</f>
      </c>
      <c r="G57" s="28"/>
      <c r="H57" s="42">
        <f>IF(G57="","",VLOOKUP(G57,Tabel!$A$1:$B$106,2,FALSE))</f>
      </c>
      <c r="I57" s="28">
        <v>19</v>
      </c>
      <c r="J57" s="42">
        <f>IF(I57="","",VLOOKUP(I57,Tabel!$A$1:$B$106,2,FALSE))</f>
        <v>114</v>
      </c>
      <c r="K57" s="11"/>
      <c r="L57" s="42">
        <f>IF(K57="","",VLOOKUP(K57,Tabel!$A$1:$B$106,2,FALSE))</f>
      </c>
      <c r="M57" s="11"/>
      <c r="N57" s="42"/>
      <c r="O57" s="11"/>
      <c r="P57" s="42"/>
      <c r="Q57" s="11"/>
      <c r="R57" s="42"/>
      <c r="S57" s="12"/>
      <c r="T57" s="42"/>
      <c r="U57" s="12"/>
      <c r="V57" s="42"/>
      <c r="W57" s="86">
        <f t="shared" si="12"/>
        <v>114</v>
      </c>
      <c r="X57" s="86">
        <f t="shared" si="13"/>
        <v>0</v>
      </c>
      <c r="Y57" s="96">
        <f>SUMPRODUCT(LARGE(AA57:AI57,{1,2,3,4,5,6}))+X57</f>
        <v>114</v>
      </c>
      <c r="Z57" s="115">
        <f t="shared" si="14"/>
        <v>1</v>
      </c>
      <c r="AA57" s="90">
        <f t="shared" si="3"/>
      </c>
      <c r="AB57" s="90">
        <f t="shared" si="4"/>
      </c>
      <c r="AC57" s="89">
        <f t="shared" si="5"/>
        <v>114</v>
      </c>
      <c r="AD57" s="89">
        <f t="shared" si="6"/>
      </c>
      <c r="AE57" s="90">
        <f t="shared" si="7"/>
        <v>0</v>
      </c>
      <c r="AF57" s="90">
        <f t="shared" si="8"/>
        <v>0</v>
      </c>
      <c r="AG57" s="90">
        <f t="shared" si="9"/>
        <v>0</v>
      </c>
      <c r="AH57" s="90">
        <f t="shared" si="10"/>
        <v>0</v>
      </c>
      <c r="AI57" s="90">
        <f t="shared" si="11"/>
        <v>0</v>
      </c>
    </row>
    <row r="58" spans="1:35" ht="15.75" customHeight="1">
      <c r="A58" s="12"/>
      <c r="B58" s="19" t="s">
        <v>512</v>
      </c>
      <c r="C58" s="25">
        <v>99</v>
      </c>
      <c r="D58" s="19" t="s">
        <v>29</v>
      </c>
      <c r="E58" s="11"/>
      <c r="F58" s="42">
        <f>IF(E58="","",VLOOKUP(E58,Tabel!$A$1:$B$106,2,FALSE))</f>
      </c>
      <c r="G58" s="11"/>
      <c r="H58" s="42">
        <f>IF(G58="","",VLOOKUP(G58,Tabel!$A$1:$B$106,2,FALSE))</f>
      </c>
      <c r="I58" s="11"/>
      <c r="J58" s="42">
        <f>IF(I58="","",VLOOKUP(I58,Tabel!$A$1:$B$106,2,FALSE))</f>
      </c>
      <c r="K58" s="11">
        <v>21</v>
      </c>
      <c r="L58" s="42">
        <f>IF(K58="","",VLOOKUP(K58,Tabel!$A$1:$B$106,2,FALSE))</f>
        <v>107</v>
      </c>
      <c r="M58" s="11"/>
      <c r="N58" s="42"/>
      <c r="O58" s="11"/>
      <c r="P58" s="42"/>
      <c r="Q58" s="11"/>
      <c r="R58" s="42"/>
      <c r="S58" s="12"/>
      <c r="T58" s="42"/>
      <c r="U58" s="12"/>
      <c r="V58" s="42"/>
      <c r="W58" s="86">
        <f t="shared" si="12"/>
        <v>107</v>
      </c>
      <c r="X58" s="86">
        <f t="shared" si="13"/>
        <v>0</v>
      </c>
      <c r="Y58" s="96">
        <f>SUMPRODUCT(LARGE(AA58:AI58,{1,2,3,4,5,6}))+X58</f>
        <v>107</v>
      </c>
      <c r="Z58" s="115">
        <f t="shared" si="14"/>
        <v>1</v>
      </c>
      <c r="AA58" s="90">
        <f t="shared" si="3"/>
      </c>
      <c r="AB58" s="90">
        <f t="shared" si="4"/>
      </c>
      <c r="AC58" s="89">
        <f t="shared" si="5"/>
      </c>
      <c r="AD58" s="89">
        <f t="shared" si="6"/>
        <v>107</v>
      </c>
      <c r="AE58" s="90">
        <f t="shared" si="7"/>
        <v>0</v>
      </c>
      <c r="AF58" s="90">
        <f t="shared" si="8"/>
        <v>0</v>
      </c>
      <c r="AG58" s="90">
        <f t="shared" si="9"/>
        <v>0</v>
      </c>
      <c r="AH58" s="90">
        <f t="shared" si="10"/>
        <v>0</v>
      </c>
      <c r="AI58" s="90">
        <f t="shared" si="11"/>
        <v>0</v>
      </c>
    </row>
    <row r="59" spans="1:35" ht="15.75" customHeight="1">
      <c r="A59" s="12"/>
      <c r="B59" s="19" t="s">
        <v>305</v>
      </c>
      <c r="C59" s="25">
        <v>99</v>
      </c>
      <c r="D59" s="19" t="s">
        <v>28</v>
      </c>
      <c r="E59" s="28"/>
      <c r="F59" s="42">
        <f>IF(E59="","",VLOOKUP(E59,Tabel!$A$1:$B$106,2,FALSE))</f>
      </c>
      <c r="G59" s="28">
        <v>21</v>
      </c>
      <c r="H59" s="42">
        <f>IF(G59="","",VLOOKUP(G59,Tabel!$A$1:$B$106,2,FALSE))</f>
        <v>107</v>
      </c>
      <c r="I59" s="28"/>
      <c r="J59" s="42">
        <f>IF(I59="","",VLOOKUP(I59,Tabel!$A$1:$B$106,2,FALSE))</f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2"/>
        <v>107</v>
      </c>
      <c r="X59" s="86">
        <f t="shared" si="13"/>
        <v>0</v>
      </c>
      <c r="Y59" s="96">
        <f>SUMPRODUCT(LARGE(AA59:AI59,{1,2,3,4,5,6}))+X59</f>
        <v>107</v>
      </c>
      <c r="Z59" s="115">
        <f t="shared" si="14"/>
        <v>1</v>
      </c>
      <c r="AA59" s="90">
        <f t="shared" si="3"/>
      </c>
      <c r="AB59" s="90">
        <f t="shared" si="4"/>
        <v>107</v>
      </c>
      <c r="AC59" s="89">
        <f t="shared" si="5"/>
      </c>
      <c r="AD59" s="89">
        <f t="shared" si="6"/>
      </c>
      <c r="AE59" s="90">
        <f t="shared" si="7"/>
        <v>0</v>
      </c>
      <c r="AF59" s="90">
        <f t="shared" si="8"/>
        <v>0</v>
      </c>
      <c r="AG59" s="90">
        <f t="shared" si="9"/>
        <v>0</v>
      </c>
      <c r="AH59" s="90">
        <f t="shared" si="10"/>
        <v>0</v>
      </c>
      <c r="AI59" s="90">
        <f t="shared" si="11"/>
        <v>0</v>
      </c>
    </row>
    <row r="60" spans="1:35" ht="15.75" customHeight="1">
      <c r="A60" s="12"/>
      <c r="B60" s="19" t="s">
        <v>83</v>
      </c>
      <c r="C60" s="25">
        <v>99</v>
      </c>
      <c r="D60" s="19" t="s">
        <v>26</v>
      </c>
      <c r="E60" s="28">
        <v>22</v>
      </c>
      <c r="F60" s="42">
        <f>IF(E60="","",VLOOKUP(E60,Tabel!$A$1:$B$106,2,FALSE))</f>
        <v>104</v>
      </c>
      <c r="G60" s="28"/>
      <c r="H60" s="42">
        <f>IF(G60="","",VLOOKUP(G60,Tabel!$A$1:$B$106,2,FALSE))</f>
      </c>
      <c r="I60" s="28"/>
      <c r="J60" s="42">
        <f>IF(I60="","",VLOOKUP(I60,Tabel!$A$1:$B$106,2,FALSE))</f>
      </c>
      <c r="K60" s="11"/>
      <c r="L60" s="42">
        <f>IF(K60="","",VLOOKUP(K60,Tabel!$A$1:$B$106,2,FALSE))</f>
      </c>
      <c r="M60" s="11"/>
      <c r="N60" s="42"/>
      <c r="O60" s="11"/>
      <c r="P60" s="42"/>
      <c r="Q60" s="11"/>
      <c r="R60" s="42"/>
      <c r="S60" s="12"/>
      <c r="T60" s="42"/>
      <c r="U60" s="12"/>
      <c r="V60" s="42"/>
      <c r="W60" s="86">
        <f t="shared" si="12"/>
        <v>104</v>
      </c>
      <c r="X60" s="86">
        <f t="shared" si="13"/>
        <v>0</v>
      </c>
      <c r="Y60" s="96">
        <f>SUMPRODUCT(LARGE(AA60:AI60,{1,2,3,4,5,6}))+X60</f>
        <v>104</v>
      </c>
      <c r="Z60" s="115">
        <f t="shared" si="14"/>
        <v>1</v>
      </c>
      <c r="AA60" s="90">
        <f t="shared" si="3"/>
        <v>104</v>
      </c>
      <c r="AB60" s="90">
        <f t="shared" si="4"/>
      </c>
      <c r="AC60" s="89">
        <f t="shared" si="5"/>
      </c>
      <c r="AD60" s="89">
        <f t="shared" si="6"/>
      </c>
      <c r="AE60" s="90">
        <f t="shared" si="7"/>
        <v>0</v>
      </c>
      <c r="AF60" s="90">
        <f t="shared" si="8"/>
        <v>0</v>
      </c>
      <c r="AG60" s="90">
        <f t="shared" si="9"/>
        <v>0</v>
      </c>
      <c r="AH60" s="90">
        <f t="shared" si="10"/>
        <v>0</v>
      </c>
      <c r="AI60" s="90">
        <f t="shared" si="11"/>
        <v>0</v>
      </c>
    </row>
    <row r="61" spans="1:35" ht="15.75" customHeight="1">
      <c r="A61" s="12"/>
      <c r="B61" s="19" t="s">
        <v>306</v>
      </c>
      <c r="C61" s="25">
        <v>99</v>
      </c>
      <c r="D61" s="19" t="s">
        <v>28</v>
      </c>
      <c r="E61" s="11"/>
      <c r="F61" s="42">
        <f>IF(E61="","",VLOOKUP(E61,Tabel!$A$1:$B$106,2,FALSE))</f>
      </c>
      <c r="G61" s="28">
        <v>22</v>
      </c>
      <c r="H61" s="42">
        <f>IF(G61="","",VLOOKUP(G61,Tabel!$A$1:$B$106,2,FALSE))</f>
        <v>104</v>
      </c>
      <c r="I61" s="28"/>
      <c r="J61" s="42">
        <f>IF(I61="","",VLOOKUP(I61,Tabel!$A$1:$B$106,2,FALSE))</f>
      </c>
      <c r="K61" s="11"/>
      <c r="L61" s="42">
        <f>IF(K61="","",VLOOKUP(K61,Tabel!$A$1:$B$106,2,FALSE))</f>
      </c>
      <c r="M61" s="11"/>
      <c r="N61" s="42"/>
      <c r="O61" s="11"/>
      <c r="P61" s="42"/>
      <c r="Q61" s="11"/>
      <c r="R61" s="42"/>
      <c r="S61" s="12"/>
      <c r="T61" s="42"/>
      <c r="U61" s="12"/>
      <c r="V61" s="42"/>
      <c r="W61" s="86">
        <f t="shared" si="12"/>
        <v>104</v>
      </c>
      <c r="X61" s="86">
        <f t="shared" si="13"/>
        <v>0</v>
      </c>
      <c r="Y61" s="96">
        <f>SUMPRODUCT(LARGE(AA61:AI61,{1,2,3,4,5,6}))+X61</f>
        <v>104</v>
      </c>
      <c r="Z61" s="115">
        <f t="shared" si="14"/>
        <v>1</v>
      </c>
      <c r="AA61" s="90">
        <f t="shared" si="3"/>
      </c>
      <c r="AB61" s="90">
        <f t="shared" si="4"/>
        <v>104</v>
      </c>
      <c r="AC61" s="89">
        <f t="shared" si="5"/>
      </c>
      <c r="AD61" s="89">
        <f t="shared" si="6"/>
      </c>
      <c r="AE61" s="90">
        <f t="shared" si="7"/>
        <v>0</v>
      </c>
      <c r="AF61" s="90">
        <f t="shared" si="8"/>
        <v>0</v>
      </c>
      <c r="AG61" s="90">
        <f t="shared" si="9"/>
        <v>0</v>
      </c>
      <c r="AH61" s="90">
        <f t="shared" si="10"/>
        <v>0</v>
      </c>
      <c r="AI61" s="90">
        <f t="shared" si="11"/>
        <v>0</v>
      </c>
    </row>
    <row r="62" spans="1:35" ht="15.75" customHeight="1">
      <c r="A62" s="12"/>
      <c r="B62" s="17" t="s">
        <v>515</v>
      </c>
      <c r="C62" s="25">
        <v>99</v>
      </c>
      <c r="D62" s="19" t="s">
        <v>29</v>
      </c>
      <c r="E62" s="11"/>
      <c r="F62" s="28">
        <f>IF(E62="","",VLOOKUP(E62,Tabel!$A$1:$B$106,2,FALSE))</f>
      </c>
      <c r="G62" s="28"/>
      <c r="H62" s="28">
        <f>IF(G62="","",VLOOKUP(G62,Tabel!$A$1:$B$106,2,FALSE))</f>
      </c>
      <c r="I62" s="28">
        <v>24</v>
      </c>
      <c r="J62" s="28">
        <f>IF(I62="","",VLOOKUP(I62,Tabel!$A$1:$B$106,2,FALSE))</f>
        <v>98</v>
      </c>
      <c r="K62" s="11"/>
      <c r="L62" s="28">
        <f>IF(K62="","",VLOOKUP(K62,Tabel!$A$1:$B$106,2,FALSE))</f>
      </c>
      <c r="M62" s="11"/>
      <c r="N62" s="28"/>
      <c r="O62" s="11"/>
      <c r="P62" s="28"/>
      <c r="Q62" s="11"/>
      <c r="R62" s="28"/>
      <c r="S62" s="12"/>
      <c r="T62" s="28"/>
      <c r="U62" s="12"/>
      <c r="V62" s="28"/>
      <c r="W62" s="86">
        <f t="shared" si="12"/>
        <v>98</v>
      </c>
      <c r="X62" s="86">
        <f t="shared" si="13"/>
        <v>0</v>
      </c>
      <c r="Y62" s="96">
        <f>SUMPRODUCT(LARGE(AA62:AI62,{1,2,3,4,5,6}))+X62</f>
        <v>98</v>
      </c>
      <c r="Z62" s="115">
        <f t="shared" si="14"/>
        <v>1</v>
      </c>
      <c r="AA62" s="90">
        <f>F62</f>
      </c>
      <c r="AB62" s="90">
        <f>H62</f>
      </c>
      <c r="AC62" s="89">
        <f>J62</f>
        <v>98</v>
      </c>
      <c r="AD62" s="89">
        <f>L62</f>
      </c>
      <c r="AE62" s="90">
        <f>N62</f>
        <v>0</v>
      </c>
      <c r="AF62" s="90">
        <f>P62</f>
        <v>0</v>
      </c>
      <c r="AG62" s="90">
        <f>R62</f>
        <v>0</v>
      </c>
      <c r="AH62" s="90">
        <f>T62</f>
        <v>0</v>
      </c>
      <c r="AI62" s="90">
        <f>V62</f>
        <v>0</v>
      </c>
    </row>
    <row r="63" spans="1:35" ht="15.75" customHeight="1">
      <c r="A63" s="12"/>
      <c r="B63" s="17" t="s">
        <v>600</v>
      </c>
      <c r="C63" s="25">
        <v>99</v>
      </c>
      <c r="D63" s="19" t="s">
        <v>176</v>
      </c>
      <c r="E63" s="11"/>
      <c r="F63" s="42"/>
      <c r="G63" s="11"/>
      <c r="H63" s="42"/>
      <c r="I63" s="11"/>
      <c r="J63" s="42"/>
      <c r="K63" s="11"/>
      <c r="L63" s="42"/>
      <c r="M63" s="11">
        <v>25</v>
      </c>
      <c r="N63" s="42">
        <f>IF(M63="","",VLOOKUP(M63,Tabel!$A$1:$B$106,2,FALSE))</f>
        <v>95</v>
      </c>
      <c r="O63" s="11"/>
      <c r="P63" s="42"/>
      <c r="Q63" s="11"/>
      <c r="R63" s="42"/>
      <c r="S63" s="12"/>
      <c r="T63" s="42"/>
      <c r="U63" s="12"/>
      <c r="V63" s="42"/>
      <c r="W63" s="86">
        <f t="shared" si="12"/>
        <v>95</v>
      </c>
      <c r="X63" s="86">
        <f t="shared" si="13"/>
        <v>0</v>
      </c>
      <c r="Y63" s="96">
        <f>SUMPRODUCT(LARGE(AA63:AI63,{1,2,3,4,5,6}))+X63</f>
        <v>95</v>
      </c>
      <c r="Z63" s="115">
        <f t="shared" si="14"/>
        <v>1</v>
      </c>
      <c r="AA63" s="90">
        <f aca="true" t="shared" si="15" ref="AA63:AA70">F63</f>
        <v>0</v>
      </c>
      <c r="AB63" s="90">
        <f aca="true" t="shared" si="16" ref="AB63:AB70">H63</f>
        <v>0</v>
      </c>
      <c r="AC63" s="89">
        <f aca="true" t="shared" si="17" ref="AC63:AC70">J63</f>
        <v>0</v>
      </c>
      <c r="AD63" s="89">
        <f aca="true" t="shared" si="18" ref="AD63:AD70">L63</f>
        <v>0</v>
      </c>
      <c r="AE63" s="90">
        <f aca="true" t="shared" si="19" ref="AE63:AE70">N63</f>
        <v>95</v>
      </c>
      <c r="AF63" s="90">
        <f aca="true" t="shared" si="20" ref="AF63:AF70">P63</f>
        <v>0</v>
      </c>
      <c r="AG63" s="90">
        <f aca="true" t="shared" si="21" ref="AG63:AG70">R63</f>
        <v>0</v>
      </c>
      <c r="AH63" s="90">
        <f aca="true" t="shared" si="22" ref="AH63:AH70">T63</f>
        <v>0</v>
      </c>
      <c r="AI63" s="90">
        <f aca="true" t="shared" si="23" ref="AI63:AI70">V63</f>
        <v>0</v>
      </c>
    </row>
    <row r="64" spans="1:35" ht="15.75" customHeight="1">
      <c r="A64" s="12"/>
      <c r="B64" s="17" t="s">
        <v>514</v>
      </c>
      <c r="C64" s="25">
        <v>98</v>
      </c>
      <c r="D64" s="19" t="s">
        <v>32</v>
      </c>
      <c r="E64" s="11"/>
      <c r="F64" s="42">
        <f>IF(E64="","",VLOOKUP(E64,Tabel!$A$1:$B$106,2,FALSE))</f>
      </c>
      <c r="G64" s="28"/>
      <c r="H64" s="42">
        <f>IF(G64="","",VLOOKUP(G64,Tabel!$A$1:$B$106,2,FALSE))</f>
      </c>
      <c r="I64" s="28">
        <v>26</v>
      </c>
      <c r="J64" s="42">
        <f>IF(I64="","",VLOOKUP(I64,Tabel!$A$1:$B$106,2,FALSE))</f>
        <v>92</v>
      </c>
      <c r="K64" s="11"/>
      <c r="L64" s="42">
        <f>IF(K64="","",VLOOKUP(K64,Tabel!$A$1:$B$106,2,FALSE))</f>
      </c>
      <c r="M64" s="11"/>
      <c r="N64" s="42"/>
      <c r="O64" s="11"/>
      <c r="P64" s="42"/>
      <c r="Q64" s="11"/>
      <c r="R64" s="42"/>
      <c r="S64" s="12"/>
      <c r="T64" s="42"/>
      <c r="U64" s="12"/>
      <c r="V64" s="42"/>
      <c r="W64" s="86">
        <f t="shared" si="12"/>
        <v>92</v>
      </c>
      <c r="X64" s="86">
        <f t="shared" si="13"/>
        <v>0</v>
      </c>
      <c r="Y64" s="96">
        <f>SUMPRODUCT(LARGE(AA64:AI64,{1,2,3,4,5,6}))+X64</f>
        <v>92</v>
      </c>
      <c r="Z64" s="115">
        <f t="shared" si="14"/>
        <v>1</v>
      </c>
      <c r="AA64" s="90">
        <f t="shared" si="15"/>
      </c>
      <c r="AB64" s="90">
        <f t="shared" si="16"/>
      </c>
      <c r="AC64" s="89">
        <f t="shared" si="17"/>
        <v>92</v>
      </c>
      <c r="AD64" s="89">
        <f t="shared" si="18"/>
      </c>
      <c r="AE64" s="90">
        <f t="shared" si="19"/>
        <v>0</v>
      </c>
      <c r="AF64" s="90">
        <f t="shared" si="20"/>
        <v>0</v>
      </c>
      <c r="AG64" s="90">
        <f t="shared" si="21"/>
        <v>0</v>
      </c>
      <c r="AH64" s="90">
        <f t="shared" si="22"/>
        <v>0</v>
      </c>
      <c r="AI64" s="90">
        <f t="shared" si="23"/>
        <v>0</v>
      </c>
    </row>
    <row r="65" spans="1:35" ht="15.75" customHeight="1">
      <c r="A65" s="12"/>
      <c r="B65" s="17" t="s">
        <v>603</v>
      </c>
      <c r="C65" s="25">
        <v>99</v>
      </c>
      <c r="D65" s="19" t="s">
        <v>40</v>
      </c>
      <c r="E65" s="11"/>
      <c r="F65" s="42"/>
      <c r="G65" s="11"/>
      <c r="H65" s="42"/>
      <c r="I65" s="11"/>
      <c r="J65" s="42"/>
      <c r="K65" s="11"/>
      <c r="L65" s="42"/>
      <c r="M65" s="11">
        <v>28</v>
      </c>
      <c r="N65" s="42">
        <f>IF(M65="","",VLOOKUP(M65,Tabel!$A$1:$B$106,2,FALSE))</f>
        <v>86</v>
      </c>
      <c r="O65" s="11"/>
      <c r="P65" s="42"/>
      <c r="Q65" s="11"/>
      <c r="R65" s="42"/>
      <c r="S65" s="12"/>
      <c r="T65" s="42"/>
      <c r="U65" s="12"/>
      <c r="V65" s="42"/>
      <c r="W65" s="86">
        <f t="shared" si="12"/>
        <v>86</v>
      </c>
      <c r="X65" s="86">
        <f t="shared" si="13"/>
        <v>0</v>
      </c>
      <c r="Y65" s="96">
        <f>SUMPRODUCT(LARGE(AA65:AI65,{1,2,3,4,5,6}))+X65</f>
        <v>86</v>
      </c>
      <c r="Z65" s="115">
        <f t="shared" si="14"/>
        <v>1</v>
      </c>
      <c r="AA65" s="90">
        <f t="shared" si="15"/>
        <v>0</v>
      </c>
      <c r="AB65" s="90">
        <f t="shared" si="16"/>
        <v>0</v>
      </c>
      <c r="AC65" s="89">
        <f t="shared" si="17"/>
        <v>0</v>
      </c>
      <c r="AD65" s="89">
        <f t="shared" si="18"/>
        <v>0</v>
      </c>
      <c r="AE65" s="90">
        <f t="shared" si="19"/>
        <v>86</v>
      </c>
      <c r="AF65" s="90">
        <f t="shared" si="20"/>
        <v>0</v>
      </c>
      <c r="AG65" s="90">
        <f t="shared" si="21"/>
        <v>0</v>
      </c>
      <c r="AH65" s="90">
        <f t="shared" si="22"/>
        <v>0</v>
      </c>
      <c r="AI65" s="90">
        <f t="shared" si="23"/>
        <v>0</v>
      </c>
    </row>
    <row r="66" spans="1:35" ht="15.75" customHeight="1">
      <c r="A66" s="12"/>
      <c r="B66" s="17" t="s">
        <v>308</v>
      </c>
      <c r="C66" s="25">
        <v>99</v>
      </c>
      <c r="D66" s="19" t="s">
        <v>36</v>
      </c>
      <c r="E66" s="11"/>
      <c r="F66" s="42">
        <f>IF(E66="","",VLOOKUP(E66,Tabel!$A$1:$B$106,2,FALSE))</f>
      </c>
      <c r="G66" s="28">
        <v>29</v>
      </c>
      <c r="H66" s="42">
        <f>IF(G66="","",VLOOKUP(G66,Tabel!$A$1:$B$106,2,FALSE))</f>
        <v>83</v>
      </c>
      <c r="I66" s="11"/>
      <c r="J66" s="42">
        <f>IF(I66="","",VLOOKUP(I66,Tabel!$A$1:$B$106,2,FALSE))</f>
      </c>
      <c r="K66" s="11"/>
      <c r="L66" s="42">
        <f>IF(K66="","",VLOOKUP(K66,Tabel!$A$1:$B$106,2,FALSE))</f>
      </c>
      <c r="M66" s="11"/>
      <c r="N66" s="42"/>
      <c r="O66" s="11"/>
      <c r="P66" s="42"/>
      <c r="Q66" s="11"/>
      <c r="R66" s="42"/>
      <c r="S66" s="12"/>
      <c r="T66" s="42"/>
      <c r="U66" s="12"/>
      <c r="V66" s="42"/>
      <c r="W66" s="86">
        <f t="shared" si="12"/>
        <v>83</v>
      </c>
      <c r="X66" s="86">
        <f t="shared" si="13"/>
        <v>0</v>
      </c>
      <c r="Y66" s="96">
        <f>SUMPRODUCT(LARGE(AA66:AI66,{1,2,3,4,5,6}))+X66</f>
        <v>83</v>
      </c>
      <c r="Z66" s="115">
        <f t="shared" si="14"/>
        <v>1</v>
      </c>
      <c r="AA66" s="90">
        <f t="shared" si="15"/>
      </c>
      <c r="AB66" s="90">
        <f t="shared" si="16"/>
        <v>83</v>
      </c>
      <c r="AC66" s="89">
        <f t="shared" si="17"/>
      </c>
      <c r="AD66" s="89">
        <f t="shared" si="18"/>
      </c>
      <c r="AE66" s="90">
        <f t="shared" si="19"/>
        <v>0</v>
      </c>
      <c r="AF66" s="90">
        <f t="shared" si="20"/>
        <v>0</v>
      </c>
      <c r="AG66" s="90">
        <f t="shared" si="21"/>
        <v>0</v>
      </c>
      <c r="AH66" s="90">
        <f t="shared" si="22"/>
        <v>0</v>
      </c>
      <c r="AI66" s="90">
        <f t="shared" si="23"/>
        <v>0</v>
      </c>
    </row>
    <row r="67" spans="1:35" ht="15.75" customHeight="1">
      <c r="A67" s="12"/>
      <c r="B67" s="17" t="s">
        <v>309</v>
      </c>
      <c r="C67" s="25">
        <v>99</v>
      </c>
      <c r="D67" s="19" t="s">
        <v>28</v>
      </c>
      <c r="E67" s="11"/>
      <c r="F67" s="42">
        <f>IF(E67="","",VLOOKUP(E67,Tabel!$A$1:$B$106,2,FALSE))</f>
      </c>
      <c r="G67" s="28">
        <v>30</v>
      </c>
      <c r="H67" s="42">
        <f>IF(G67="","",VLOOKUP(G67,Tabel!$A$1:$B$106,2,FALSE))</f>
        <v>80</v>
      </c>
      <c r="I67" s="11"/>
      <c r="J67" s="42">
        <f>IF(I67="","",VLOOKUP(I67,Tabel!$A$1:$B$106,2,FALSE))</f>
      </c>
      <c r="K67" s="11"/>
      <c r="L67" s="42">
        <f>IF(K67="","",VLOOKUP(K67,Tabel!$A$1:$B$106,2,FALSE))</f>
      </c>
      <c r="M67" s="11"/>
      <c r="N67" s="42"/>
      <c r="O67" s="11"/>
      <c r="P67" s="42"/>
      <c r="Q67" s="11"/>
      <c r="R67" s="42"/>
      <c r="S67" s="12"/>
      <c r="T67" s="42"/>
      <c r="U67" s="12"/>
      <c r="V67" s="42"/>
      <c r="W67" s="86">
        <f t="shared" si="12"/>
        <v>80</v>
      </c>
      <c r="X67" s="86">
        <f t="shared" si="13"/>
        <v>0</v>
      </c>
      <c r="Y67" s="96">
        <f>SUMPRODUCT(LARGE(AA67:AI67,{1,2,3,4,5,6}))+X67</f>
        <v>80</v>
      </c>
      <c r="Z67" s="115">
        <f t="shared" si="14"/>
        <v>1</v>
      </c>
      <c r="AA67" s="90">
        <f t="shared" si="15"/>
      </c>
      <c r="AB67" s="90">
        <f t="shared" si="16"/>
        <v>80</v>
      </c>
      <c r="AC67" s="89">
        <f t="shared" si="17"/>
      </c>
      <c r="AD67" s="89">
        <f t="shared" si="18"/>
      </c>
      <c r="AE67" s="90">
        <f t="shared" si="19"/>
        <v>0</v>
      </c>
      <c r="AF67" s="90">
        <f t="shared" si="20"/>
        <v>0</v>
      </c>
      <c r="AG67" s="90">
        <f t="shared" si="21"/>
        <v>0</v>
      </c>
      <c r="AH67" s="90">
        <f t="shared" si="22"/>
        <v>0</v>
      </c>
      <c r="AI67" s="90">
        <f t="shared" si="23"/>
        <v>0</v>
      </c>
    </row>
    <row r="68" spans="1:35" ht="15.75" customHeight="1">
      <c r="A68" s="12"/>
      <c r="B68" s="17" t="s">
        <v>310</v>
      </c>
      <c r="C68" s="25">
        <v>99</v>
      </c>
      <c r="D68" s="19" t="s">
        <v>36</v>
      </c>
      <c r="E68" s="11"/>
      <c r="F68" s="42">
        <f>IF(E68="","",VLOOKUP(E68,Tabel!$A$1:$B$106,2,FALSE))</f>
      </c>
      <c r="G68" s="28">
        <v>31</v>
      </c>
      <c r="H68" s="42">
        <f>IF(G68="","",VLOOKUP(G68,Tabel!$A$1:$B$106,2,FALSE))</f>
        <v>77</v>
      </c>
      <c r="I68" s="11"/>
      <c r="J68" s="42">
        <f>IF(I68="","",VLOOKUP(I68,Tabel!$A$1:$B$106,2,FALSE))</f>
      </c>
      <c r="K68" s="11"/>
      <c r="L68" s="42">
        <f>IF(K68="","",VLOOKUP(K68,Tabel!$A$1:$B$106,2,FALSE))</f>
      </c>
      <c r="M68" s="11"/>
      <c r="N68" s="42"/>
      <c r="O68" s="11"/>
      <c r="P68" s="42"/>
      <c r="Q68" s="11"/>
      <c r="R68" s="42"/>
      <c r="S68" s="12"/>
      <c r="T68" s="42"/>
      <c r="U68" s="12"/>
      <c r="V68" s="42"/>
      <c r="W68" s="86">
        <f t="shared" si="12"/>
        <v>77</v>
      </c>
      <c r="X68" s="86">
        <f t="shared" si="13"/>
        <v>0</v>
      </c>
      <c r="Y68" s="96">
        <f>SUMPRODUCT(LARGE(AA68:AI68,{1,2,3,4,5,6}))+X68</f>
        <v>77</v>
      </c>
      <c r="Z68" s="115">
        <f t="shared" si="14"/>
        <v>1</v>
      </c>
      <c r="AA68" s="90">
        <f t="shared" si="15"/>
      </c>
      <c r="AB68" s="90">
        <f t="shared" si="16"/>
        <v>77</v>
      </c>
      <c r="AC68" s="89">
        <f t="shared" si="17"/>
      </c>
      <c r="AD68" s="89">
        <f t="shared" si="18"/>
      </c>
      <c r="AE68" s="90">
        <f t="shared" si="19"/>
        <v>0</v>
      </c>
      <c r="AF68" s="90">
        <f t="shared" si="20"/>
        <v>0</v>
      </c>
      <c r="AG68" s="90">
        <f t="shared" si="21"/>
        <v>0</v>
      </c>
      <c r="AH68" s="90">
        <f t="shared" si="22"/>
        <v>0</v>
      </c>
      <c r="AI68" s="90">
        <f t="shared" si="23"/>
        <v>0</v>
      </c>
    </row>
    <row r="69" spans="1:35" ht="15.75" customHeight="1">
      <c r="A69" s="12"/>
      <c r="B69" s="17" t="s">
        <v>311</v>
      </c>
      <c r="C69" s="25">
        <v>99</v>
      </c>
      <c r="D69" s="19" t="s">
        <v>29</v>
      </c>
      <c r="E69" s="11"/>
      <c r="F69" s="42">
        <f>IF(E69="","",VLOOKUP(E69,Tabel!$A$1:$B$106,2,FALSE))</f>
      </c>
      <c r="G69" s="28">
        <v>33</v>
      </c>
      <c r="H69" s="42">
        <f>IF(G69="","",VLOOKUP(G69,Tabel!$A$1:$B$106,2,FALSE))</f>
        <v>71</v>
      </c>
      <c r="I69" s="11"/>
      <c r="J69" s="42">
        <f>IF(I69="","",VLOOKUP(I69,Tabel!$A$1:$B$106,2,FALSE))</f>
      </c>
      <c r="K69" s="11" t="s">
        <v>657</v>
      </c>
      <c r="L69" s="42"/>
      <c r="M69" s="11" t="s">
        <v>657</v>
      </c>
      <c r="N69" s="42"/>
      <c r="O69" s="11"/>
      <c r="P69" s="42"/>
      <c r="Q69" s="11"/>
      <c r="R69" s="42"/>
      <c r="S69" s="12"/>
      <c r="T69" s="42"/>
      <c r="U69" s="12"/>
      <c r="V69" s="42"/>
      <c r="W69" s="86">
        <f t="shared" si="12"/>
        <v>71</v>
      </c>
      <c r="X69" s="86">
        <f t="shared" si="13"/>
        <v>0</v>
      </c>
      <c r="Y69" s="96">
        <f>SUMPRODUCT(LARGE(AA69:AI69,{1,2,3,4,5,6}))+X69</f>
        <v>71</v>
      </c>
      <c r="Z69" s="115">
        <f t="shared" si="14"/>
        <v>3</v>
      </c>
      <c r="AA69" s="90">
        <f t="shared" si="15"/>
      </c>
      <c r="AB69" s="90">
        <f t="shared" si="16"/>
        <v>71</v>
      </c>
      <c r="AC69" s="89">
        <f t="shared" si="17"/>
      </c>
      <c r="AD69" s="89">
        <f t="shared" si="18"/>
        <v>0</v>
      </c>
      <c r="AE69" s="90">
        <f t="shared" si="19"/>
        <v>0</v>
      </c>
      <c r="AF69" s="90">
        <f t="shared" si="20"/>
        <v>0</v>
      </c>
      <c r="AG69" s="90">
        <f t="shared" si="21"/>
        <v>0</v>
      </c>
      <c r="AH69" s="90">
        <f t="shared" si="22"/>
        <v>0</v>
      </c>
      <c r="AI69" s="90">
        <f t="shared" si="23"/>
        <v>0</v>
      </c>
    </row>
    <row r="70" spans="1:35" ht="15.75" customHeight="1">
      <c r="A70" s="12"/>
      <c r="B70" s="17" t="s">
        <v>312</v>
      </c>
      <c r="C70" s="25">
        <v>99</v>
      </c>
      <c r="D70" s="19" t="s">
        <v>36</v>
      </c>
      <c r="E70" s="11"/>
      <c r="F70" s="28">
        <f>IF(E70="","",VLOOKUP(E70,Tabel!$A$1:$B$106,2,FALSE))</f>
      </c>
      <c r="G70" s="28">
        <v>34</v>
      </c>
      <c r="H70" s="28">
        <f>IF(G70="","",VLOOKUP(G70,Tabel!$A$1:$B$106,2,FALSE))</f>
        <v>68</v>
      </c>
      <c r="I70" s="11"/>
      <c r="J70" s="28">
        <f>IF(I70="","",VLOOKUP(I70,Tabel!$A$1:$B$106,2,FALSE))</f>
      </c>
      <c r="K70" s="11"/>
      <c r="L70" s="28">
        <f>IF(K70="","",VLOOKUP(K70,Tabel!$A$1:$B$106,2,FALSE))</f>
      </c>
      <c r="M70" s="11"/>
      <c r="N70" s="28"/>
      <c r="O70" s="11"/>
      <c r="P70" s="28"/>
      <c r="Q70" s="11"/>
      <c r="R70" s="28"/>
      <c r="S70" s="12"/>
      <c r="T70" s="28"/>
      <c r="U70" s="12"/>
      <c r="V70" s="28"/>
      <c r="W70" s="86">
        <f t="shared" si="12"/>
        <v>68</v>
      </c>
      <c r="X70" s="86">
        <f t="shared" si="13"/>
        <v>0</v>
      </c>
      <c r="Y70" s="96">
        <f>SUMPRODUCT(LARGE(AA70:AI70,{1,2,3,4,5,6}))+X70</f>
        <v>68</v>
      </c>
      <c r="Z70" s="115">
        <f t="shared" si="14"/>
        <v>1</v>
      </c>
      <c r="AA70" s="90">
        <f t="shared" si="15"/>
      </c>
      <c r="AB70" s="90">
        <f t="shared" si="16"/>
        <v>68</v>
      </c>
      <c r="AC70" s="89">
        <f t="shared" si="17"/>
      </c>
      <c r="AD70" s="89">
        <f t="shared" si="18"/>
      </c>
      <c r="AE70" s="90">
        <f t="shared" si="19"/>
        <v>0</v>
      </c>
      <c r="AF70" s="90">
        <f t="shared" si="20"/>
        <v>0</v>
      </c>
      <c r="AG70" s="90">
        <f t="shared" si="21"/>
        <v>0</v>
      </c>
      <c r="AH70" s="90">
        <f t="shared" si="22"/>
        <v>0</v>
      </c>
      <c r="AI70" s="90">
        <f t="shared" si="23"/>
        <v>0</v>
      </c>
    </row>
    <row r="71" spans="1:35" ht="15.75" customHeight="1">
      <c r="A71" s="46"/>
      <c r="B71" s="57"/>
      <c r="C71" s="58"/>
      <c r="D71" s="24"/>
      <c r="E71" s="23"/>
      <c r="F71" s="59"/>
      <c r="G71" s="23"/>
      <c r="H71" s="59"/>
      <c r="I71" s="23"/>
      <c r="J71" s="59"/>
      <c r="K71" s="23"/>
      <c r="L71" s="59"/>
      <c r="M71" s="23"/>
      <c r="N71" s="59"/>
      <c r="O71" s="23"/>
      <c r="P71" s="59"/>
      <c r="Q71" s="23"/>
      <c r="R71" s="59"/>
      <c r="S71" s="20"/>
      <c r="T71" s="59"/>
      <c r="U71" s="20"/>
      <c r="V71" s="59"/>
      <c r="W71" s="91"/>
      <c r="X71" s="91"/>
      <c r="Y71" s="97"/>
      <c r="AA71" s="90"/>
      <c r="AB71" s="90"/>
      <c r="AC71" s="89"/>
      <c r="AD71" s="89"/>
      <c r="AE71" s="90"/>
      <c r="AF71" s="90"/>
      <c r="AG71" s="90"/>
      <c r="AH71" s="90"/>
      <c r="AI71" s="90"/>
    </row>
    <row r="72" spans="1:35" ht="15.75" customHeight="1">
      <c r="A72" s="125" t="s">
        <v>181</v>
      </c>
      <c r="B72" s="125"/>
      <c r="C72" s="21"/>
      <c r="D72" s="22"/>
      <c r="E72" s="23"/>
      <c r="F72" s="24">
        <f>IF(E72="","",VLOOKUP(E72,#REF!,2,TRUE))</f>
      </c>
      <c r="G72" s="23"/>
      <c r="H72" s="24">
        <f>IF(G72="","",VLOOKUP(G72,#REF!,2,TRUE))</f>
      </c>
      <c r="I72" s="23"/>
      <c r="J72" s="24">
        <f>IF(I72="","",VLOOKUP(I72,#REF!,2,TRUE))</f>
      </c>
      <c r="K72" s="23"/>
      <c r="L72" s="24">
        <f>IF(K72="","",VLOOKUP(K72,#REF!,2,TRUE))</f>
      </c>
      <c r="M72" s="23"/>
      <c r="N72" s="24"/>
      <c r="O72" s="23"/>
      <c r="P72" s="24"/>
      <c r="Q72" s="23"/>
      <c r="R72" s="24"/>
      <c r="S72" s="20"/>
      <c r="T72" s="24"/>
      <c r="U72" s="20"/>
      <c r="V72" s="24"/>
      <c r="W72" s="92"/>
      <c r="X72" s="92"/>
      <c r="Y72" s="98"/>
      <c r="AA72" s="90"/>
      <c r="AB72" s="90"/>
      <c r="AC72" s="89"/>
      <c r="AD72" s="89"/>
      <c r="AE72" s="90"/>
      <c r="AF72" s="90"/>
      <c r="AG72" s="90"/>
      <c r="AH72" s="90"/>
      <c r="AI72" s="90"/>
    </row>
    <row r="73" spans="1:35" ht="15.75" customHeight="1">
      <c r="A73" s="12">
        <v>1</v>
      </c>
      <c r="B73" s="19" t="s">
        <v>313</v>
      </c>
      <c r="C73" s="25">
        <v>98</v>
      </c>
      <c r="D73" s="19" t="s">
        <v>26</v>
      </c>
      <c r="E73" s="28">
        <v>1</v>
      </c>
      <c r="F73" s="42">
        <f>IF(E73="","",VLOOKUP(E73,Tabel!$A$1:$B$106,2,FALSE))</f>
        <v>200</v>
      </c>
      <c r="G73" s="28">
        <v>1</v>
      </c>
      <c r="H73" s="42">
        <f>IF(G73="","",VLOOKUP(G73,Tabel!$A$1:$B$106,2,FALSE))</f>
        <v>200</v>
      </c>
      <c r="I73" s="28">
        <v>1</v>
      </c>
      <c r="J73" s="42">
        <f>IF(I73="","",VLOOKUP(I73,Tabel!$A$1:$B$106,2,FALSE))</f>
        <v>200</v>
      </c>
      <c r="K73" s="25">
        <v>1</v>
      </c>
      <c r="L73" s="42">
        <f>IF(K73="","",VLOOKUP(K73,Tabel!$A$1:$B$106,2,FALSE))</f>
        <v>200</v>
      </c>
      <c r="M73" s="11">
        <v>1</v>
      </c>
      <c r="N73" s="42">
        <f>IF(M73="","",VLOOKUP(M73,Tabel!$A$1:$B$106,2,FALSE))</f>
        <v>200</v>
      </c>
      <c r="O73" s="11">
        <v>1</v>
      </c>
      <c r="P73" s="42">
        <f>IF(O73="","",VLOOKUP(O73,Tabel!$A$1:$B$106,2,FALSE))</f>
        <v>200</v>
      </c>
      <c r="Q73" s="11">
        <v>1</v>
      </c>
      <c r="R73" s="42">
        <f>IF(Q73="","",VLOOKUP(Q73,Tabel!$A$1:$B$106,2,FALSE))</f>
        <v>200</v>
      </c>
      <c r="S73" s="12">
        <v>1</v>
      </c>
      <c r="T73" s="42">
        <f>IF(S73="","",VLOOKUP(S73,Tabel!$A$1:$B$106,2,FALSE))</f>
        <v>200</v>
      </c>
      <c r="U73" s="12">
        <v>1</v>
      </c>
      <c r="V73" s="42">
        <f>IF(U73="","",VLOOKUP(U73,Tabel!$A$1:$B$106,2,FALSE))</f>
        <v>200</v>
      </c>
      <c r="W73" s="86">
        <f aca="true" t="shared" si="24" ref="W73:W85">SUM(F73,H73,J73,L73,N73,P73,R73,T73,V73)</f>
        <v>1800</v>
      </c>
      <c r="X73" s="86">
        <f aca="true" t="shared" si="25" ref="X73:X85">IF(COUNT(F73,H73,J73,L73,N73,P73,R73,T73,V73)=7,5,IF(COUNT(F73,H73,J73,L73,N73,P73,R73,T73,V73)=8,15,IF(COUNT(F73,H73,J73,L73,N73,P73,R73,T73,V73)=9,30,0)))</f>
        <v>30</v>
      </c>
      <c r="Y73" s="96">
        <f>SUMPRODUCT(LARGE(AA73:AI73,{1,2,3,4,5,6}))+X73</f>
        <v>1230</v>
      </c>
      <c r="Z73" s="115">
        <f aca="true" t="shared" si="26" ref="Z73:Z85">COUNTA(E73,G73,I73,K73,M73,O73,Q73,S73,U73)</f>
        <v>9</v>
      </c>
      <c r="AA73" s="90">
        <f t="shared" si="3"/>
        <v>200</v>
      </c>
      <c r="AB73" s="90">
        <f t="shared" si="4"/>
        <v>200</v>
      </c>
      <c r="AC73" s="89">
        <f t="shared" si="5"/>
        <v>200</v>
      </c>
      <c r="AD73" s="89">
        <f t="shared" si="6"/>
        <v>200</v>
      </c>
      <c r="AE73" s="90">
        <f t="shared" si="7"/>
        <v>200</v>
      </c>
      <c r="AF73" s="90">
        <f t="shared" si="8"/>
        <v>200</v>
      </c>
      <c r="AG73" s="90">
        <f t="shared" si="9"/>
        <v>200</v>
      </c>
      <c r="AH73" s="90">
        <f t="shared" si="10"/>
        <v>200</v>
      </c>
      <c r="AI73" s="90">
        <f t="shared" si="11"/>
        <v>200</v>
      </c>
    </row>
    <row r="74" spans="1:35" ht="15.75" customHeight="1">
      <c r="A74" s="12">
        <v>2</v>
      </c>
      <c r="B74" s="19" t="s">
        <v>86</v>
      </c>
      <c r="C74" s="25">
        <v>98</v>
      </c>
      <c r="D74" s="19" t="s">
        <v>32</v>
      </c>
      <c r="E74" s="28">
        <v>2</v>
      </c>
      <c r="F74" s="42">
        <f>IF(E74="","",VLOOKUP(E74,Tabel!$A$1:$B$106,2,FALSE))</f>
        <v>190</v>
      </c>
      <c r="G74" s="28">
        <v>5</v>
      </c>
      <c r="H74" s="42">
        <f>IF(G74="","",VLOOKUP(G74,Tabel!$A$1:$B$106,2,FALSE))</f>
        <v>175</v>
      </c>
      <c r="I74" s="28">
        <v>8</v>
      </c>
      <c r="J74" s="42">
        <f>IF(I74="","",VLOOKUP(I74,Tabel!$A$1:$B$106,2,FALSE))</f>
        <v>160</v>
      </c>
      <c r="K74" s="25">
        <v>2</v>
      </c>
      <c r="L74" s="42">
        <f>IF(K74="","",VLOOKUP(K74,Tabel!$A$1:$B$106,2,FALSE))</f>
        <v>190</v>
      </c>
      <c r="M74" s="11">
        <v>5</v>
      </c>
      <c r="N74" s="42">
        <f>IF(M74="","",VLOOKUP(M74,Tabel!$A$1:$B$106,2,FALSE))</f>
        <v>175</v>
      </c>
      <c r="O74" s="11">
        <v>3</v>
      </c>
      <c r="P74" s="42">
        <f>IF(O74="","",VLOOKUP(O74,Tabel!$A$1:$B$106,2,FALSE))</f>
        <v>185</v>
      </c>
      <c r="Q74" s="11">
        <v>7</v>
      </c>
      <c r="R74" s="42">
        <f>IF(Q74="","",VLOOKUP(Q74,Tabel!$A$1:$B$106,2,FALSE))</f>
        <v>165</v>
      </c>
      <c r="S74" s="12">
        <v>6</v>
      </c>
      <c r="T74" s="42">
        <f>IF(S74="","",VLOOKUP(S74,Tabel!$A$1:$B$106,2,FALSE))</f>
        <v>170</v>
      </c>
      <c r="U74" s="12">
        <v>3</v>
      </c>
      <c r="V74" s="42">
        <f>IF(U74="","",VLOOKUP(U74,Tabel!$A$1:$B$106,2,FALSE))</f>
        <v>185</v>
      </c>
      <c r="W74" s="86">
        <f t="shared" si="24"/>
        <v>1595</v>
      </c>
      <c r="X74" s="86">
        <f t="shared" si="25"/>
        <v>30</v>
      </c>
      <c r="Y74" s="96">
        <f>SUMPRODUCT(LARGE(AA74:AI74,{1,2,3,4,5,6}))+X74</f>
        <v>1130</v>
      </c>
      <c r="Z74" s="115">
        <f t="shared" si="26"/>
        <v>9</v>
      </c>
      <c r="AA74" s="90">
        <f t="shared" si="3"/>
        <v>190</v>
      </c>
      <c r="AB74" s="90">
        <f t="shared" si="4"/>
        <v>175</v>
      </c>
      <c r="AC74" s="89">
        <f t="shared" si="5"/>
        <v>160</v>
      </c>
      <c r="AD74" s="89">
        <f t="shared" si="6"/>
        <v>190</v>
      </c>
      <c r="AE74" s="90">
        <f t="shared" si="7"/>
        <v>175</v>
      </c>
      <c r="AF74" s="90">
        <f t="shared" si="8"/>
        <v>185</v>
      </c>
      <c r="AG74" s="90">
        <f t="shared" si="9"/>
        <v>165</v>
      </c>
      <c r="AH74" s="90">
        <f t="shared" si="10"/>
        <v>170</v>
      </c>
      <c r="AI74" s="90">
        <f t="shared" si="11"/>
        <v>185</v>
      </c>
    </row>
    <row r="75" spans="1:35" ht="15.75" customHeight="1">
      <c r="A75" s="12">
        <v>3</v>
      </c>
      <c r="B75" s="19" t="s">
        <v>314</v>
      </c>
      <c r="C75" s="25">
        <v>98</v>
      </c>
      <c r="D75" s="19" t="s">
        <v>26</v>
      </c>
      <c r="E75" s="28">
        <v>4</v>
      </c>
      <c r="F75" s="42">
        <f>IF(E75="","",VLOOKUP(E75,Tabel!$A$1:$B$106,2,FALSE))</f>
        <v>180</v>
      </c>
      <c r="G75" s="28">
        <v>7</v>
      </c>
      <c r="H75" s="42">
        <f>IF(G75="","",VLOOKUP(G75,Tabel!$A$1:$B$106,2,FALSE))</f>
        <v>165</v>
      </c>
      <c r="I75" s="28">
        <v>6</v>
      </c>
      <c r="J75" s="42">
        <f>IF(I75="","",VLOOKUP(I75,Tabel!$A$1:$B$106,2,FALSE))</f>
        <v>170</v>
      </c>
      <c r="K75" s="25">
        <v>5</v>
      </c>
      <c r="L75" s="42">
        <f>IF(K75="","",VLOOKUP(K75,Tabel!$A$1:$B$106,2,FALSE))</f>
        <v>175</v>
      </c>
      <c r="M75" s="11">
        <v>3</v>
      </c>
      <c r="N75" s="42">
        <f>IF(M75="","",VLOOKUP(M75,Tabel!$A$1:$B$106,2,FALSE))</f>
        <v>185</v>
      </c>
      <c r="O75" s="11">
        <v>4</v>
      </c>
      <c r="P75" s="42">
        <f>IF(O75="","",VLOOKUP(O75,Tabel!$A$1:$B$106,2,FALSE))</f>
        <v>180</v>
      </c>
      <c r="Q75" s="11">
        <v>5</v>
      </c>
      <c r="R75" s="42">
        <f>IF(Q75="","",VLOOKUP(Q75,Tabel!$A$1:$B$106,2,FALSE))</f>
        <v>175</v>
      </c>
      <c r="S75" s="12">
        <v>3</v>
      </c>
      <c r="T75" s="42">
        <f>IF(S75="","",VLOOKUP(S75,Tabel!$A$1:$B$106,2,FALSE))</f>
        <v>185</v>
      </c>
      <c r="U75" s="12">
        <v>4</v>
      </c>
      <c r="V75" s="42">
        <f>IF(U75="","",VLOOKUP(U75,Tabel!$A$1:$B$106,2,FALSE))</f>
        <v>180</v>
      </c>
      <c r="W75" s="86">
        <f t="shared" si="24"/>
        <v>1595</v>
      </c>
      <c r="X75" s="86">
        <f t="shared" si="25"/>
        <v>30</v>
      </c>
      <c r="Y75" s="96">
        <f>SUMPRODUCT(LARGE(AA75:AI75,{1,2,3,4,5,6}))+X75</f>
        <v>1115</v>
      </c>
      <c r="Z75" s="115">
        <f t="shared" si="26"/>
        <v>9</v>
      </c>
      <c r="AA75" s="90">
        <f t="shared" si="3"/>
        <v>180</v>
      </c>
      <c r="AB75" s="90">
        <f t="shared" si="4"/>
        <v>165</v>
      </c>
      <c r="AC75" s="89">
        <f t="shared" si="5"/>
        <v>170</v>
      </c>
      <c r="AD75" s="89">
        <f t="shared" si="6"/>
        <v>175</v>
      </c>
      <c r="AE75" s="90">
        <f t="shared" si="7"/>
        <v>185</v>
      </c>
      <c r="AF75" s="90">
        <f t="shared" si="8"/>
        <v>180</v>
      </c>
      <c r="AG75" s="90">
        <f t="shared" si="9"/>
        <v>175</v>
      </c>
      <c r="AH75" s="90">
        <f t="shared" si="10"/>
        <v>185</v>
      </c>
      <c r="AI75" s="90">
        <f t="shared" si="11"/>
        <v>180</v>
      </c>
    </row>
    <row r="76" spans="1:35" ht="15.75" customHeight="1">
      <c r="A76" s="12">
        <v>4</v>
      </c>
      <c r="B76" s="19" t="s">
        <v>84</v>
      </c>
      <c r="C76" s="25">
        <v>98</v>
      </c>
      <c r="D76" s="19" t="s">
        <v>28</v>
      </c>
      <c r="E76" s="28"/>
      <c r="F76" s="42">
        <f>IF(E76="","",VLOOKUP(E76,Tabel!$A$1:$B$106,2,FALSE))</f>
      </c>
      <c r="G76" s="28">
        <v>8</v>
      </c>
      <c r="H76" s="42">
        <f>IF(G76="","",VLOOKUP(G76,Tabel!$A$1:$B$106,2,FALSE))</f>
        <v>160</v>
      </c>
      <c r="I76" s="28">
        <v>4</v>
      </c>
      <c r="J76" s="42">
        <f>IF(I76="","",VLOOKUP(I76,Tabel!$A$1:$B$106,2,FALSE))</f>
        <v>180</v>
      </c>
      <c r="K76" s="25"/>
      <c r="L76" s="42">
        <f>IF(K76="","",VLOOKUP(K76,Tabel!$A$1:$B$106,2,FALSE))</f>
      </c>
      <c r="M76" s="11">
        <v>2</v>
      </c>
      <c r="N76" s="42">
        <f>IF(M76="","",VLOOKUP(M76,Tabel!$A$1:$B$106,2,FALSE))</f>
        <v>190</v>
      </c>
      <c r="O76" s="11">
        <v>2</v>
      </c>
      <c r="P76" s="42">
        <f>IF(O76="","",VLOOKUP(O76,Tabel!$A$1:$B$106,2,FALSE))</f>
        <v>190</v>
      </c>
      <c r="Q76" s="11">
        <v>2</v>
      </c>
      <c r="R76" s="42">
        <f>IF(Q76="","",VLOOKUP(Q76,Tabel!$A$1:$B$106,2,FALSE))</f>
        <v>190</v>
      </c>
      <c r="S76" s="12"/>
      <c r="T76" s="42"/>
      <c r="U76" s="12">
        <v>2</v>
      </c>
      <c r="V76" s="42">
        <f>IF(U76="","",VLOOKUP(U76,Tabel!$A$1:$B$106,2,FALSE))</f>
        <v>190</v>
      </c>
      <c r="W76" s="86">
        <f t="shared" si="24"/>
        <v>1100</v>
      </c>
      <c r="X76" s="86">
        <f t="shared" si="25"/>
        <v>0</v>
      </c>
      <c r="Y76" s="96">
        <f>SUMPRODUCT(LARGE(AA76:AI76,{1,2,3,4,5,6}))+X76</f>
        <v>1100</v>
      </c>
      <c r="Z76" s="115">
        <f t="shared" si="26"/>
        <v>6</v>
      </c>
      <c r="AA76" s="90">
        <f t="shared" si="3"/>
      </c>
      <c r="AB76" s="90">
        <f t="shared" si="4"/>
        <v>160</v>
      </c>
      <c r="AC76" s="89">
        <f t="shared" si="5"/>
        <v>180</v>
      </c>
      <c r="AD76" s="89">
        <f t="shared" si="6"/>
      </c>
      <c r="AE76" s="90">
        <f t="shared" si="7"/>
        <v>190</v>
      </c>
      <c r="AF76" s="90">
        <f t="shared" si="8"/>
        <v>190</v>
      </c>
      <c r="AG76" s="90">
        <f t="shared" si="9"/>
        <v>190</v>
      </c>
      <c r="AH76" s="90">
        <f t="shared" si="10"/>
        <v>0</v>
      </c>
      <c r="AI76" s="90">
        <f t="shared" si="11"/>
        <v>190</v>
      </c>
    </row>
    <row r="77" spans="1:35" ht="15.75" customHeight="1">
      <c r="A77" s="12">
        <v>5</v>
      </c>
      <c r="B77" s="19" t="s">
        <v>87</v>
      </c>
      <c r="C77" s="25">
        <v>98</v>
      </c>
      <c r="D77" s="19" t="s">
        <v>33</v>
      </c>
      <c r="E77" s="28">
        <v>6</v>
      </c>
      <c r="F77" s="42">
        <f>IF(E77="","",VLOOKUP(E77,Tabel!$A$1:$B$106,2,FALSE))</f>
        <v>170</v>
      </c>
      <c r="G77" s="28">
        <v>9</v>
      </c>
      <c r="H77" s="42">
        <f>IF(G77="","",VLOOKUP(G77,Tabel!$A$1:$B$106,2,FALSE))</f>
        <v>155</v>
      </c>
      <c r="I77" s="28">
        <v>9</v>
      </c>
      <c r="J77" s="42">
        <f>IF(I77="","",VLOOKUP(I77,Tabel!$A$1:$B$106,2,FALSE))</f>
        <v>155</v>
      </c>
      <c r="K77" s="25">
        <v>4</v>
      </c>
      <c r="L77" s="42">
        <f>IF(K77="","",VLOOKUP(K77,Tabel!$A$1:$B$106,2,FALSE))</f>
        <v>180</v>
      </c>
      <c r="M77" s="11">
        <v>7</v>
      </c>
      <c r="N77" s="42">
        <f>IF(M77="","",VLOOKUP(M77,Tabel!$A$1:$B$106,2,FALSE))</f>
        <v>165</v>
      </c>
      <c r="O77" s="11">
        <v>5</v>
      </c>
      <c r="P77" s="42">
        <f>IF(O77="","",VLOOKUP(O77,Tabel!$A$1:$B$106,2,FALSE))</f>
        <v>175</v>
      </c>
      <c r="Q77" s="11">
        <v>6</v>
      </c>
      <c r="R77" s="42">
        <f>IF(Q77="","",VLOOKUP(Q77,Tabel!$A$1:$B$106,2,FALSE))</f>
        <v>170</v>
      </c>
      <c r="S77" s="12">
        <v>5</v>
      </c>
      <c r="T77" s="42">
        <f>IF(S77="","",VLOOKUP(S77,Tabel!$A$1:$B$106,2,FALSE))</f>
        <v>175</v>
      </c>
      <c r="U77" s="12">
        <v>7</v>
      </c>
      <c r="V77" s="42">
        <f>IF(U77="","",VLOOKUP(U77,Tabel!$A$1:$B$106,2,FALSE))</f>
        <v>165</v>
      </c>
      <c r="W77" s="86">
        <f t="shared" si="24"/>
        <v>1510</v>
      </c>
      <c r="X77" s="86">
        <f t="shared" si="25"/>
        <v>30</v>
      </c>
      <c r="Y77" s="96">
        <f>SUMPRODUCT(LARGE(AA77:AI77,{1,2,3,4,5,6}))+X77</f>
        <v>1065</v>
      </c>
      <c r="Z77" s="115">
        <f t="shared" si="26"/>
        <v>9</v>
      </c>
      <c r="AA77" s="90">
        <f t="shared" si="3"/>
        <v>170</v>
      </c>
      <c r="AB77" s="90">
        <f t="shared" si="4"/>
        <v>155</v>
      </c>
      <c r="AC77" s="89">
        <f t="shared" si="5"/>
        <v>155</v>
      </c>
      <c r="AD77" s="89">
        <f t="shared" si="6"/>
        <v>180</v>
      </c>
      <c r="AE77" s="90">
        <f t="shared" si="7"/>
        <v>165</v>
      </c>
      <c r="AF77" s="90">
        <f t="shared" si="8"/>
        <v>175</v>
      </c>
      <c r="AG77" s="90">
        <f t="shared" si="9"/>
        <v>170</v>
      </c>
      <c r="AH77" s="90">
        <f t="shared" si="10"/>
        <v>175</v>
      </c>
      <c r="AI77" s="90">
        <f t="shared" si="11"/>
        <v>165</v>
      </c>
    </row>
    <row r="78" spans="1:35" ht="15.75" customHeight="1">
      <c r="A78" s="12">
        <v>6</v>
      </c>
      <c r="B78" s="73" t="s">
        <v>85</v>
      </c>
      <c r="C78" s="75">
        <v>98</v>
      </c>
      <c r="D78" s="73" t="s">
        <v>30</v>
      </c>
      <c r="E78" s="77">
        <v>5</v>
      </c>
      <c r="F78" s="76">
        <f>IF(E78="","",VLOOKUP(E78,Tabel!$A$1:$B$106,2,FALSE))</f>
        <v>175</v>
      </c>
      <c r="G78" s="77">
        <v>10</v>
      </c>
      <c r="H78" s="76">
        <f>IF(G78="","",VLOOKUP(G78,Tabel!$A$1:$B$106,2,FALSE))</f>
        <v>150</v>
      </c>
      <c r="I78" s="77">
        <v>11</v>
      </c>
      <c r="J78" s="76">
        <f>IF(I78="","",VLOOKUP(I78,Tabel!$A$1:$B$106,2,FALSE))</f>
        <v>146</v>
      </c>
      <c r="K78" s="75">
        <v>9</v>
      </c>
      <c r="L78" s="76">
        <f>IF(K78="","",VLOOKUP(K78,Tabel!$A$1:$B$106,2,FALSE))</f>
        <v>155</v>
      </c>
      <c r="M78" s="78">
        <v>12</v>
      </c>
      <c r="N78" s="76">
        <f>IF(M78="","",VLOOKUP(M78,Tabel!$A$1:$B$106,2,FALSE))</f>
        <v>142</v>
      </c>
      <c r="O78" s="78">
        <v>6</v>
      </c>
      <c r="P78" s="76">
        <f>IF(O78="","",VLOOKUP(O78,Tabel!$A$1:$B$106,2,FALSE))</f>
        <v>170</v>
      </c>
      <c r="Q78" s="78">
        <v>8</v>
      </c>
      <c r="R78" s="76">
        <f>IF(Q78="","",VLOOKUP(Q78,Tabel!$A$1:$B$106,2,FALSE))</f>
        <v>160</v>
      </c>
      <c r="S78" s="79">
        <v>4</v>
      </c>
      <c r="T78" s="76">
        <f>IF(S78="","",VLOOKUP(S78,Tabel!$A$1:$B$106,2,FALSE))</f>
        <v>180</v>
      </c>
      <c r="U78" s="79">
        <v>8</v>
      </c>
      <c r="V78" s="76">
        <f>IF(U78="","",VLOOKUP(U78,Tabel!$A$1:$B$106,2,FALSE))</f>
        <v>160</v>
      </c>
      <c r="W78" s="80">
        <f t="shared" si="24"/>
        <v>1438</v>
      </c>
      <c r="X78" s="80">
        <f t="shared" si="25"/>
        <v>30</v>
      </c>
      <c r="Y78" s="93">
        <f>SUMPRODUCT(LARGE(AA78:AI78,{1,2,3,4,5,6}))+X78</f>
        <v>1030</v>
      </c>
      <c r="Z78" s="115">
        <f t="shared" si="26"/>
        <v>9</v>
      </c>
      <c r="AA78" s="90">
        <f t="shared" si="3"/>
        <v>175</v>
      </c>
      <c r="AB78" s="90">
        <f t="shared" si="4"/>
        <v>150</v>
      </c>
      <c r="AC78" s="89">
        <f t="shared" si="5"/>
        <v>146</v>
      </c>
      <c r="AD78" s="89">
        <f t="shared" si="6"/>
        <v>155</v>
      </c>
      <c r="AE78" s="90">
        <f t="shared" si="7"/>
        <v>142</v>
      </c>
      <c r="AF78" s="90">
        <f t="shared" si="8"/>
        <v>170</v>
      </c>
      <c r="AG78" s="90">
        <f t="shared" si="9"/>
        <v>160</v>
      </c>
      <c r="AH78" s="90">
        <f t="shared" si="10"/>
        <v>180</v>
      </c>
      <c r="AI78" s="90">
        <f t="shared" si="11"/>
        <v>160</v>
      </c>
    </row>
    <row r="79" spans="1:35" ht="15.75" customHeight="1">
      <c r="A79" s="12">
        <v>7</v>
      </c>
      <c r="B79" s="19" t="s">
        <v>324</v>
      </c>
      <c r="C79" s="25">
        <v>98</v>
      </c>
      <c r="D79" s="19" t="s">
        <v>33</v>
      </c>
      <c r="E79" s="28">
        <v>11</v>
      </c>
      <c r="F79" s="42">
        <f>IF(E79="","",VLOOKUP(E79,Tabel!$A$1:$B$106,2,FALSE))</f>
        <v>146</v>
      </c>
      <c r="G79" s="28"/>
      <c r="H79" s="42">
        <f>IF(G79="","",VLOOKUP(G79,Tabel!$A$1:$B$106,2,FALSE))</f>
      </c>
      <c r="I79" s="28">
        <v>16</v>
      </c>
      <c r="J79" s="42">
        <f>IF(I79="","",VLOOKUP(I79,Tabel!$A$1:$B$106,2,FALSE))</f>
        <v>126</v>
      </c>
      <c r="K79" s="25">
        <v>7</v>
      </c>
      <c r="L79" s="42">
        <f>IF(K79="","",VLOOKUP(K79,Tabel!$A$1:$B$106,2,FALSE))</f>
        <v>165</v>
      </c>
      <c r="M79" s="11">
        <v>13</v>
      </c>
      <c r="N79" s="42">
        <f>IF(M79="","",VLOOKUP(M79,Tabel!$A$1:$B$106,2,FALSE))</f>
        <v>138</v>
      </c>
      <c r="O79" s="11">
        <v>10</v>
      </c>
      <c r="P79" s="42">
        <f>IF(O79="","",VLOOKUP(O79,Tabel!$A$1:$B$106,2,FALSE))</f>
        <v>150</v>
      </c>
      <c r="Q79" s="11">
        <v>10</v>
      </c>
      <c r="R79" s="42">
        <f>IF(Q79="","",VLOOKUP(Q79,Tabel!$A$1:$B$106,2,FALSE))</f>
        <v>150</v>
      </c>
      <c r="S79" s="12">
        <v>7</v>
      </c>
      <c r="T79" s="42">
        <f>IF(S79="","",VLOOKUP(S79,Tabel!$A$1:$B$106,2,FALSE))</f>
        <v>165</v>
      </c>
      <c r="U79" s="12">
        <v>6</v>
      </c>
      <c r="V79" s="42">
        <f>IF(U79="","",VLOOKUP(U79,Tabel!$A$1:$B$106,2,FALSE))</f>
        <v>170</v>
      </c>
      <c r="W79" s="86">
        <f t="shared" si="24"/>
        <v>1210</v>
      </c>
      <c r="X79" s="86">
        <f t="shared" si="25"/>
        <v>15</v>
      </c>
      <c r="Y79" s="96">
        <f>SUMPRODUCT(LARGE(AA79:AI79,{1,2,3,4,5,6}))+X79</f>
        <v>961</v>
      </c>
      <c r="Z79" s="115">
        <f t="shared" si="26"/>
        <v>8</v>
      </c>
      <c r="AA79" s="90">
        <f t="shared" si="3"/>
        <v>146</v>
      </c>
      <c r="AB79" s="90">
        <f t="shared" si="4"/>
      </c>
      <c r="AC79" s="89">
        <f t="shared" si="5"/>
        <v>126</v>
      </c>
      <c r="AD79" s="89">
        <f t="shared" si="6"/>
        <v>165</v>
      </c>
      <c r="AE79" s="90">
        <f t="shared" si="7"/>
        <v>138</v>
      </c>
      <c r="AF79" s="90">
        <f t="shared" si="8"/>
        <v>150</v>
      </c>
      <c r="AG79" s="90">
        <f t="shared" si="9"/>
        <v>150</v>
      </c>
      <c r="AH79" s="90">
        <f t="shared" si="10"/>
        <v>165</v>
      </c>
      <c r="AI79" s="90">
        <f t="shared" si="11"/>
        <v>170</v>
      </c>
    </row>
    <row r="80" spans="1:35" ht="15.75" customHeight="1">
      <c r="A80" s="12">
        <v>8</v>
      </c>
      <c r="B80" s="19" t="s">
        <v>317</v>
      </c>
      <c r="C80" s="25">
        <v>98</v>
      </c>
      <c r="D80" s="19" t="s">
        <v>26</v>
      </c>
      <c r="E80" s="28">
        <v>7</v>
      </c>
      <c r="F80" s="42">
        <f>IF(E80="","",VLOOKUP(E80,Tabel!$A$1:$B$106,2,FALSE))</f>
        <v>165</v>
      </c>
      <c r="G80" s="28">
        <v>17</v>
      </c>
      <c r="H80" s="42">
        <f>IF(G80="","",VLOOKUP(G80,Tabel!$A$1:$B$106,2,FALSE))</f>
        <v>122</v>
      </c>
      <c r="I80" s="28">
        <v>13</v>
      </c>
      <c r="J80" s="42">
        <f>IF(I80="","",VLOOKUP(I80,Tabel!$A$1:$B$106,2,FALSE))</f>
        <v>138</v>
      </c>
      <c r="K80" s="25">
        <v>8</v>
      </c>
      <c r="L80" s="42">
        <f>IF(K80="","",VLOOKUP(K80,Tabel!$A$1:$B$106,2,FALSE))</f>
        <v>160</v>
      </c>
      <c r="M80" s="11">
        <v>11</v>
      </c>
      <c r="N80" s="42">
        <f>IF(M80="","",VLOOKUP(M80,Tabel!$A$1:$B$106,2,FALSE))</f>
        <v>146</v>
      </c>
      <c r="O80" s="11">
        <v>12</v>
      </c>
      <c r="P80" s="42">
        <f>IF(O80="","",VLOOKUP(O80,Tabel!$A$1:$B$106,2,FALSE))</f>
        <v>142</v>
      </c>
      <c r="Q80" s="11">
        <v>9</v>
      </c>
      <c r="R80" s="42">
        <f>IF(Q80="","",VLOOKUP(Q80,Tabel!$A$1:$B$106,2,FALSE))</f>
        <v>155</v>
      </c>
      <c r="S80" s="12">
        <v>10</v>
      </c>
      <c r="T80" s="42">
        <f>IF(S80="","",VLOOKUP(S80,Tabel!$A$1:$B$106,2,FALSE))</f>
        <v>150</v>
      </c>
      <c r="U80" s="12">
        <v>11</v>
      </c>
      <c r="V80" s="42">
        <f>IF(U80="","",VLOOKUP(U80,Tabel!$A$1:$B$106,2,FALSE))</f>
        <v>146</v>
      </c>
      <c r="W80" s="86">
        <f t="shared" si="24"/>
        <v>1324</v>
      </c>
      <c r="X80" s="86">
        <f t="shared" si="25"/>
        <v>30</v>
      </c>
      <c r="Y80" s="96">
        <f>SUMPRODUCT(LARGE(AA80:AI80,{1,2,3,4,5,6}))+X80</f>
        <v>952</v>
      </c>
      <c r="Z80" s="115">
        <f t="shared" si="26"/>
        <v>9</v>
      </c>
      <c r="AA80" s="90">
        <f t="shared" si="3"/>
        <v>165</v>
      </c>
      <c r="AB80" s="90">
        <f t="shared" si="4"/>
        <v>122</v>
      </c>
      <c r="AC80" s="89">
        <f t="shared" si="5"/>
        <v>138</v>
      </c>
      <c r="AD80" s="89">
        <f t="shared" si="6"/>
        <v>160</v>
      </c>
      <c r="AE80" s="90">
        <f t="shared" si="7"/>
        <v>146</v>
      </c>
      <c r="AF80" s="90">
        <f t="shared" si="8"/>
        <v>142</v>
      </c>
      <c r="AG80" s="90">
        <f t="shared" si="9"/>
        <v>155</v>
      </c>
      <c r="AH80" s="90">
        <f t="shared" si="10"/>
        <v>150</v>
      </c>
      <c r="AI80" s="90">
        <f t="shared" si="11"/>
        <v>146</v>
      </c>
    </row>
    <row r="81" spans="1:35" ht="15.75" customHeight="1">
      <c r="A81" s="12">
        <v>9</v>
      </c>
      <c r="B81" s="19" t="s">
        <v>316</v>
      </c>
      <c r="C81" s="25">
        <v>98</v>
      </c>
      <c r="D81" s="19" t="s">
        <v>29</v>
      </c>
      <c r="E81" s="28">
        <v>9</v>
      </c>
      <c r="F81" s="42">
        <f>IF(E81="","",VLOOKUP(E81,Tabel!$A$1:$B$106,2,FALSE))</f>
        <v>155</v>
      </c>
      <c r="G81" s="28">
        <v>12</v>
      </c>
      <c r="H81" s="42">
        <f>IF(G81="","",VLOOKUP(G81,Tabel!$A$1:$B$106,2,FALSE))</f>
        <v>142</v>
      </c>
      <c r="I81" s="28">
        <v>7</v>
      </c>
      <c r="J81" s="42">
        <f>IF(I81="","",VLOOKUP(I81,Tabel!$A$1:$B$106,2,FALSE))</f>
        <v>165</v>
      </c>
      <c r="K81" s="25">
        <v>3</v>
      </c>
      <c r="L81" s="42">
        <f>IF(K81="","",VLOOKUP(K81,Tabel!$A$1:$B$106,2,FALSE))</f>
        <v>185</v>
      </c>
      <c r="M81" s="11">
        <v>9</v>
      </c>
      <c r="N81" s="42">
        <f>IF(M81="","",VLOOKUP(M81,Tabel!$A$1:$B$106,2,FALSE))</f>
        <v>155</v>
      </c>
      <c r="O81" s="11"/>
      <c r="P81" s="42"/>
      <c r="Q81" s="11"/>
      <c r="R81" s="42"/>
      <c r="S81" s="12"/>
      <c r="T81" s="42"/>
      <c r="U81" s="12">
        <v>12</v>
      </c>
      <c r="V81" s="42">
        <f>IF(U81="","",VLOOKUP(U81,Tabel!$A$1:$B$106,2,FALSE))</f>
        <v>142</v>
      </c>
      <c r="W81" s="86">
        <f t="shared" si="24"/>
        <v>944</v>
      </c>
      <c r="X81" s="86">
        <f t="shared" si="25"/>
        <v>0</v>
      </c>
      <c r="Y81" s="96">
        <f>SUMPRODUCT(LARGE(AA81:AI81,{1,2,3,4,5,6}))+X81</f>
        <v>944</v>
      </c>
      <c r="Z81" s="115">
        <f t="shared" si="26"/>
        <v>6</v>
      </c>
      <c r="AA81" s="90">
        <f t="shared" si="3"/>
        <v>155</v>
      </c>
      <c r="AB81" s="90">
        <f t="shared" si="4"/>
        <v>142</v>
      </c>
      <c r="AC81" s="89">
        <f t="shared" si="5"/>
        <v>165</v>
      </c>
      <c r="AD81" s="89">
        <f t="shared" si="6"/>
        <v>185</v>
      </c>
      <c r="AE81" s="90">
        <f t="shared" si="7"/>
        <v>155</v>
      </c>
      <c r="AF81" s="90">
        <f t="shared" si="8"/>
        <v>0</v>
      </c>
      <c r="AG81" s="90">
        <f t="shared" si="9"/>
        <v>0</v>
      </c>
      <c r="AH81" s="90">
        <f t="shared" si="10"/>
        <v>0</v>
      </c>
      <c r="AI81" s="90">
        <f t="shared" si="11"/>
        <v>142</v>
      </c>
    </row>
    <row r="82" spans="1:35" ht="15.75" customHeight="1">
      <c r="A82" s="12">
        <v>10</v>
      </c>
      <c r="B82" s="73" t="s">
        <v>319</v>
      </c>
      <c r="C82" s="75">
        <v>98</v>
      </c>
      <c r="D82" s="73" t="s">
        <v>30</v>
      </c>
      <c r="E82" s="77">
        <v>10</v>
      </c>
      <c r="F82" s="76">
        <f>IF(E82="","",VLOOKUP(E82,Tabel!$A$1:$B$106,2,FALSE))</f>
        <v>150</v>
      </c>
      <c r="G82" s="77">
        <v>14</v>
      </c>
      <c r="H82" s="76">
        <f>IF(G82="","",VLOOKUP(G82,Tabel!$A$1:$B$106,2,FALSE))</f>
        <v>134</v>
      </c>
      <c r="I82" s="77">
        <v>18</v>
      </c>
      <c r="J82" s="76">
        <f>IF(I82="","",VLOOKUP(I82,Tabel!$A$1:$B$106,2,FALSE))</f>
        <v>118</v>
      </c>
      <c r="K82" s="75">
        <v>10</v>
      </c>
      <c r="L82" s="76">
        <f>IF(K82="","",VLOOKUP(K82,Tabel!$A$1:$B$106,2,FALSE))</f>
        <v>150</v>
      </c>
      <c r="M82" s="78">
        <v>14</v>
      </c>
      <c r="N82" s="76">
        <f>IF(M82="","",VLOOKUP(M82,Tabel!$A$1:$B$106,2,FALSE))</f>
        <v>134</v>
      </c>
      <c r="O82" s="78">
        <v>11</v>
      </c>
      <c r="P82" s="76">
        <f>IF(O82="","",VLOOKUP(O82,Tabel!$A$1:$B$106,2,FALSE))</f>
        <v>146</v>
      </c>
      <c r="Q82" s="78">
        <v>11</v>
      </c>
      <c r="R82" s="76">
        <f>IF(Q82="","",VLOOKUP(Q82,Tabel!$A$1:$B$106,2,FALSE))</f>
        <v>146</v>
      </c>
      <c r="S82" s="79">
        <v>12</v>
      </c>
      <c r="T82" s="76">
        <f>IF(S82="","",VLOOKUP(S82,Tabel!$A$1:$B$106,2,FALSE))</f>
        <v>142</v>
      </c>
      <c r="U82" s="79">
        <v>13</v>
      </c>
      <c r="V82" s="76">
        <f>IF(U82="","",VLOOKUP(U82,Tabel!$A$1:$B$106,2,FALSE))</f>
        <v>138</v>
      </c>
      <c r="W82" s="80">
        <f t="shared" si="24"/>
        <v>1258</v>
      </c>
      <c r="X82" s="80">
        <f t="shared" si="25"/>
        <v>30</v>
      </c>
      <c r="Y82" s="93">
        <f>SUMPRODUCT(LARGE(AA82:AI82,{1,2,3,4,5,6}))+X82</f>
        <v>902</v>
      </c>
      <c r="Z82" s="115">
        <f t="shared" si="26"/>
        <v>9</v>
      </c>
      <c r="AA82" s="90">
        <f t="shared" si="3"/>
        <v>150</v>
      </c>
      <c r="AB82" s="90">
        <f t="shared" si="4"/>
        <v>134</v>
      </c>
      <c r="AC82" s="89">
        <f t="shared" si="5"/>
        <v>118</v>
      </c>
      <c r="AD82" s="89">
        <f t="shared" si="6"/>
        <v>150</v>
      </c>
      <c r="AE82" s="90">
        <f t="shared" si="7"/>
        <v>134</v>
      </c>
      <c r="AF82" s="90">
        <f t="shared" si="8"/>
        <v>146</v>
      </c>
      <c r="AG82" s="90">
        <f t="shared" si="9"/>
        <v>146</v>
      </c>
      <c r="AH82" s="90">
        <f t="shared" si="10"/>
        <v>142</v>
      </c>
      <c r="AI82" s="90">
        <f t="shared" si="11"/>
        <v>138</v>
      </c>
    </row>
    <row r="83" spans="1:35" ht="15.75" customHeight="1">
      <c r="A83" s="12">
        <v>11</v>
      </c>
      <c r="B83" s="19" t="s">
        <v>88</v>
      </c>
      <c r="C83" s="25">
        <v>98</v>
      </c>
      <c r="D83" s="19" t="s">
        <v>28</v>
      </c>
      <c r="E83" s="28">
        <v>17</v>
      </c>
      <c r="F83" s="42">
        <f>IF(E83="","",VLOOKUP(E83,Tabel!$A$1:$B$106,2,FALSE))</f>
        <v>122</v>
      </c>
      <c r="G83" s="28">
        <v>24</v>
      </c>
      <c r="H83" s="42">
        <f>IF(G83="","",VLOOKUP(G83,Tabel!$A$1:$B$106,2,FALSE))</f>
        <v>98</v>
      </c>
      <c r="I83" s="28">
        <v>20</v>
      </c>
      <c r="J83" s="42">
        <f>IF(I83="","",VLOOKUP(I83,Tabel!$A$1:$B$106,2,FALSE))</f>
        <v>110</v>
      </c>
      <c r="K83" s="25">
        <v>14</v>
      </c>
      <c r="L83" s="42">
        <f>IF(K83="","",VLOOKUP(K83,Tabel!$A$1:$B$106,2,FALSE))</f>
        <v>134</v>
      </c>
      <c r="M83" s="11"/>
      <c r="N83" s="42">
        <f>IF(M83="","",VLOOKUP(M83,Tabel!$A$1:$B$106,2,FALSE))</f>
      </c>
      <c r="O83" s="11">
        <v>13</v>
      </c>
      <c r="P83" s="42">
        <f>IF(O83="","",VLOOKUP(O83,Tabel!$A$1:$B$106,2,FALSE))</f>
        <v>138</v>
      </c>
      <c r="Q83" s="11"/>
      <c r="R83" s="42"/>
      <c r="S83" s="12">
        <v>15</v>
      </c>
      <c r="T83" s="42">
        <f>IF(S83="","",VLOOKUP(S83,Tabel!$A$1:$B$106,2,FALSE))</f>
        <v>130</v>
      </c>
      <c r="U83" s="12">
        <v>15</v>
      </c>
      <c r="V83" s="42">
        <f>IF(U83="","",VLOOKUP(U83,Tabel!$A$1:$B$106,2,FALSE))</f>
        <v>130</v>
      </c>
      <c r="W83" s="86">
        <f t="shared" si="24"/>
        <v>862</v>
      </c>
      <c r="X83" s="86">
        <f t="shared" si="25"/>
        <v>5</v>
      </c>
      <c r="Y83" s="96">
        <f>SUMPRODUCT(LARGE(AA83:AI83,{1,2,3,4,5,6}))+X83</f>
        <v>769</v>
      </c>
      <c r="Z83" s="115">
        <f t="shared" si="26"/>
        <v>7</v>
      </c>
      <c r="AA83" s="90">
        <f t="shared" si="3"/>
        <v>122</v>
      </c>
      <c r="AB83" s="90">
        <f t="shared" si="4"/>
        <v>98</v>
      </c>
      <c r="AC83" s="89">
        <f t="shared" si="5"/>
        <v>110</v>
      </c>
      <c r="AD83" s="89">
        <f t="shared" si="6"/>
        <v>134</v>
      </c>
      <c r="AE83" s="90">
        <f t="shared" si="7"/>
      </c>
      <c r="AF83" s="90">
        <f t="shared" si="8"/>
        <v>138</v>
      </c>
      <c r="AG83" s="90">
        <f t="shared" si="9"/>
        <v>0</v>
      </c>
      <c r="AH83" s="90">
        <f t="shared" si="10"/>
        <v>130</v>
      </c>
      <c r="AI83" s="90">
        <f t="shared" si="11"/>
        <v>130</v>
      </c>
    </row>
    <row r="84" spans="1:35" ht="15.75" customHeight="1">
      <c r="A84" s="12">
        <v>12</v>
      </c>
      <c r="B84" s="19" t="s">
        <v>321</v>
      </c>
      <c r="C84" s="25">
        <v>98</v>
      </c>
      <c r="D84" s="19" t="s">
        <v>33</v>
      </c>
      <c r="E84" s="28">
        <v>13</v>
      </c>
      <c r="F84" s="42">
        <f>IF(E84="","",VLOOKUP(E84,Tabel!$A$1:$B$106,2,FALSE))</f>
        <v>138</v>
      </c>
      <c r="G84" s="28">
        <v>25</v>
      </c>
      <c r="H84" s="42">
        <f>IF(G84="","",VLOOKUP(G84,Tabel!$A$1:$B$106,2,FALSE))</f>
        <v>95</v>
      </c>
      <c r="I84" s="28">
        <v>19</v>
      </c>
      <c r="J84" s="42">
        <f>IF(I84="","",VLOOKUP(I84,Tabel!$A$1:$B$106,2,FALSE))</f>
        <v>114</v>
      </c>
      <c r="K84" s="25">
        <v>20</v>
      </c>
      <c r="L84" s="42">
        <f>IF(K84="","",VLOOKUP(K84,Tabel!$A$1:$B$106,2,FALSE))</f>
        <v>110</v>
      </c>
      <c r="M84" s="11">
        <v>18</v>
      </c>
      <c r="N84" s="42">
        <f>IF(M84="","",VLOOKUP(M84,Tabel!$A$1:$B$106,2,FALSE))</f>
        <v>118</v>
      </c>
      <c r="O84" s="11"/>
      <c r="P84" s="42"/>
      <c r="Q84" s="11"/>
      <c r="R84" s="42"/>
      <c r="S84" s="12">
        <v>22</v>
      </c>
      <c r="T84" s="42">
        <f>IF(S84="","",VLOOKUP(S84,Tabel!$A$1:$B$106,2,FALSE))</f>
        <v>104</v>
      </c>
      <c r="U84" s="12">
        <v>17</v>
      </c>
      <c r="V84" s="42">
        <f>IF(U84="","",VLOOKUP(U84,Tabel!$A$1:$B$106,2,FALSE))</f>
        <v>122</v>
      </c>
      <c r="W84" s="86">
        <f t="shared" si="24"/>
        <v>801</v>
      </c>
      <c r="X84" s="86">
        <f t="shared" si="25"/>
        <v>5</v>
      </c>
      <c r="Y84" s="96">
        <f>SUMPRODUCT(LARGE(AA84:AI84,{1,2,3,4,5,6}))+X84</f>
        <v>711</v>
      </c>
      <c r="Z84" s="115">
        <f t="shared" si="26"/>
        <v>7</v>
      </c>
      <c r="AA84" s="90">
        <f t="shared" si="3"/>
        <v>138</v>
      </c>
      <c r="AB84" s="90">
        <f t="shared" si="4"/>
        <v>95</v>
      </c>
      <c r="AC84" s="89">
        <f t="shared" si="5"/>
        <v>114</v>
      </c>
      <c r="AD84" s="89">
        <f t="shared" si="6"/>
        <v>110</v>
      </c>
      <c r="AE84" s="90">
        <f t="shared" si="7"/>
        <v>118</v>
      </c>
      <c r="AF84" s="90">
        <f t="shared" si="8"/>
        <v>0</v>
      </c>
      <c r="AG84" s="90">
        <f t="shared" si="9"/>
        <v>0</v>
      </c>
      <c r="AH84" s="90">
        <f t="shared" si="10"/>
        <v>104</v>
      </c>
      <c r="AI84" s="90">
        <f t="shared" si="11"/>
        <v>122</v>
      </c>
    </row>
    <row r="85" spans="1:35" ht="15.75" customHeight="1">
      <c r="A85" s="12">
        <v>13</v>
      </c>
      <c r="B85" s="19" t="s">
        <v>325</v>
      </c>
      <c r="C85" s="25">
        <v>98</v>
      </c>
      <c r="D85" s="19" t="s">
        <v>33</v>
      </c>
      <c r="E85" s="28">
        <v>21</v>
      </c>
      <c r="F85" s="42">
        <f>IF(E85="","",VLOOKUP(E85,Tabel!$A$1:$B$106,2,FALSE))</f>
        <v>107</v>
      </c>
      <c r="G85" s="28">
        <v>29</v>
      </c>
      <c r="H85" s="42">
        <f>IF(G85="","",VLOOKUP(G85,Tabel!$A$1:$B$106,2,FALSE))</f>
        <v>83</v>
      </c>
      <c r="I85" s="28">
        <v>30</v>
      </c>
      <c r="J85" s="42">
        <f>IF(I85="","",VLOOKUP(I85,Tabel!$A$1:$B$106,2,FALSE))</f>
        <v>80</v>
      </c>
      <c r="K85" s="25">
        <v>19</v>
      </c>
      <c r="L85" s="42">
        <f>IF(K85="","",VLOOKUP(K85,Tabel!$A$1:$B$106,2,FALSE))</f>
        <v>114</v>
      </c>
      <c r="M85" s="11"/>
      <c r="N85" s="42">
        <f>IF(M85="","",VLOOKUP(M85,Tabel!$A$1:$B$106,2,FALSE))</f>
      </c>
      <c r="O85" s="11">
        <v>14</v>
      </c>
      <c r="P85" s="42">
        <f>IF(O85="","",VLOOKUP(O85,Tabel!$A$1:$B$106,2,FALSE))</f>
        <v>134</v>
      </c>
      <c r="Q85" s="11"/>
      <c r="R85" s="42"/>
      <c r="S85" s="12">
        <v>24</v>
      </c>
      <c r="T85" s="42">
        <f>IF(S85="","",VLOOKUP(S85,Tabel!$A$1:$B$106,2,FALSE))</f>
        <v>98</v>
      </c>
      <c r="U85" s="12">
        <v>19</v>
      </c>
      <c r="V85" s="42">
        <f>IF(U85="","",VLOOKUP(U85,Tabel!$A$1:$B$106,2,FALSE))</f>
        <v>114</v>
      </c>
      <c r="W85" s="86">
        <f t="shared" si="24"/>
        <v>730</v>
      </c>
      <c r="X85" s="86">
        <f t="shared" si="25"/>
        <v>5</v>
      </c>
      <c r="Y85" s="96">
        <f>SUMPRODUCT(LARGE(AA85:AI85,{1,2,3,4,5,6}))+X85</f>
        <v>655</v>
      </c>
      <c r="Z85" s="115">
        <f t="shared" si="26"/>
        <v>7</v>
      </c>
      <c r="AA85" s="90">
        <f t="shared" si="3"/>
        <v>107</v>
      </c>
      <c r="AB85" s="90">
        <f t="shared" si="4"/>
        <v>83</v>
      </c>
      <c r="AC85" s="89">
        <f t="shared" si="5"/>
        <v>80</v>
      </c>
      <c r="AD85" s="89">
        <f t="shared" si="6"/>
        <v>114</v>
      </c>
      <c r="AE85" s="90">
        <f t="shared" si="7"/>
      </c>
      <c r="AF85" s="90">
        <f t="shared" si="8"/>
        <v>134</v>
      </c>
      <c r="AG85" s="90">
        <f t="shared" si="9"/>
        <v>0</v>
      </c>
      <c r="AH85" s="90">
        <f t="shared" si="10"/>
        <v>98</v>
      </c>
      <c r="AI85" s="90">
        <f t="shared" si="11"/>
        <v>114</v>
      </c>
    </row>
    <row r="86" spans="1:35" ht="15.75" customHeight="1">
      <c r="A86" s="12"/>
      <c r="B86" s="19"/>
      <c r="C86" s="25"/>
      <c r="D86" s="19"/>
      <c r="E86" s="28"/>
      <c r="F86" s="42"/>
      <c r="G86" s="28"/>
      <c r="H86" s="42"/>
      <c r="I86" s="28"/>
      <c r="J86" s="42"/>
      <c r="K86" s="25"/>
      <c r="L86" s="42"/>
      <c r="M86" s="11"/>
      <c r="N86" s="42"/>
      <c r="O86" s="11"/>
      <c r="P86" s="42"/>
      <c r="Q86" s="11"/>
      <c r="R86" s="42"/>
      <c r="S86" s="12"/>
      <c r="T86" s="42"/>
      <c r="U86" s="12"/>
      <c r="V86" s="42"/>
      <c r="W86" s="86"/>
      <c r="X86" s="86"/>
      <c r="Y86" s="96"/>
      <c r="Z86" s="115"/>
      <c r="AA86" s="90"/>
      <c r="AB86" s="90"/>
      <c r="AC86" s="89"/>
      <c r="AD86" s="89"/>
      <c r="AE86" s="90"/>
      <c r="AF86" s="90"/>
      <c r="AG86" s="90"/>
      <c r="AH86" s="90"/>
      <c r="AI86" s="90"/>
    </row>
    <row r="87" spans="1:35" ht="15.75" customHeight="1">
      <c r="A87" s="12"/>
      <c r="B87" s="19" t="s">
        <v>315</v>
      </c>
      <c r="C87" s="25">
        <v>98</v>
      </c>
      <c r="D87" s="19" t="s">
        <v>32</v>
      </c>
      <c r="E87" s="28">
        <v>3</v>
      </c>
      <c r="F87" s="42">
        <f>IF(E87="","",VLOOKUP(E87,Tabel!$A$1:$B$106,2,FALSE))</f>
        <v>185</v>
      </c>
      <c r="G87" s="28">
        <v>13</v>
      </c>
      <c r="H87" s="42">
        <f>IF(G87="","",VLOOKUP(G87,Tabel!$A$1:$B$106,2,FALSE))</f>
        <v>138</v>
      </c>
      <c r="I87" s="28">
        <v>5</v>
      </c>
      <c r="J87" s="42">
        <f>IF(I87="","",VLOOKUP(I87,Tabel!$A$1:$B$106,2,FALSE))</f>
        <v>175</v>
      </c>
      <c r="K87" s="25"/>
      <c r="L87" s="42">
        <f>IF(K87="","",VLOOKUP(K87,Tabel!$A$1:$B$106,2,FALSE))</f>
      </c>
      <c r="M87" s="11">
        <v>6</v>
      </c>
      <c r="N87" s="42">
        <f>IF(M87="","",VLOOKUP(M87,Tabel!$A$1:$B$106,2,FALSE))</f>
        <v>170</v>
      </c>
      <c r="O87" s="11"/>
      <c r="P87" s="42"/>
      <c r="Q87" s="11"/>
      <c r="R87" s="42"/>
      <c r="S87" s="12">
        <v>8</v>
      </c>
      <c r="T87" s="42">
        <f>IF(S87="","",VLOOKUP(S87,Tabel!$A$1:$B$106,2,FALSE))</f>
        <v>160</v>
      </c>
      <c r="U87" s="12"/>
      <c r="V87" s="42"/>
      <c r="W87" s="86">
        <f aca="true" t="shared" si="27" ref="W87:W130">SUM(F87,H87,J87,L87,N87,P87,R87,T87,V87)</f>
        <v>828</v>
      </c>
      <c r="X87" s="86">
        <f aca="true" t="shared" si="28" ref="X87:X130">IF(COUNT(F87,H87,J87,L87,N87,P87,R87,T87,V87)=7,5,IF(COUNT(F87,H87,J87,L87,N87,P87,R87,T87,V87)=8,15,IF(COUNT(F87,H87,J87,L87,N87,P87,R87,T87,V87)=9,30,0)))</f>
        <v>0</v>
      </c>
      <c r="Y87" s="96">
        <f>SUMPRODUCT(LARGE(AA87:AI87,{1,2,3,4,5,6}))+X87</f>
        <v>828</v>
      </c>
      <c r="Z87" s="115">
        <f aca="true" t="shared" si="29" ref="Z87:Z130">COUNTA(E87,G87,I87,K87,M87,O87,Q87,S87,U87)</f>
        <v>5</v>
      </c>
      <c r="AA87" s="90">
        <f t="shared" si="3"/>
        <v>185</v>
      </c>
      <c r="AB87" s="90">
        <f t="shared" si="4"/>
        <v>138</v>
      </c>
      <c r="AC87" s="89">
        <f t="shared" si="5"/>
        <v>175</v>
      </c>
      <c r="AD87" s="89">
        <f t="shared" si="6"/>
      </c>
      <c r="AE87" s="90">
        <f t="shared" si="7"/>
        <v>170</v>
      </c>
      <c r="AF87" s="90">
        <f t="shared" si="8"/>
        <v>0</v>
      </c>
      <c r="AG87" s="90">
        <f t="shared" si="9"/>
        <v>0</v>
      </c>
      <c r="AH87" s="90">
        <f t="shared" si="10"/>
        <v>160</v>
      </c>
      <c r="AI87" s="90">
        <f t="shared" si="11"/>
        <v>0</v>
      </c>
    </row>
    <row r="88" spans="1:35" ht="15.75" customHeight="1">
      <c r="A88" s="12"/>
      <c r="B88" s="73" t="s">
        <v>523</v>
      </c>
      <c r="C88" s="75">
        <v>98</v>
      </c>
      <c r="D88" s="73" t="s">
        <v>30</v>
      </c>
      <c r="E88" s="77"/>
      <c r="F88" s="76">
        <f>IF(E88="","",VLOOKUP(E88,Tabel!$A$1:$B$106,2,FALSE))</f>
      </c>
      <c r="G88" s="77"/>
      <c r="H88" s="76">
        <f>IF(G88="","",VLOOKUP(G88,Tabel!$A$1:$B$106,2,FALSE))</f>
      </c>
      <c r="I88" s="77">
        <v>12</v>
      </c>
      <c r="J88" s="76">
        <f>IF(I88="","",VLOOKUP(I88,Tabel!$A$1:$B$106,2,FALSE))</f>
        <v>142</v>
      </c>
      <c r="K88" s="75">
        <v>6</v>
      </c>
      <c r="L88" s="76">
        <f>IF(K88="","",VLOOKUP(K88,Tabel!$A$1:$B$106,2,FALSE))</f>
        <v>170</v>
      </c>
      <c r="M88" s="78">
        <v>8</v>
      </c>
      <c r="N88" s="76">
        <f>IF(M88="","",VLOOKUP(M88,Tabel!$A$1:$B$106,2,FALSE))</f>
        <v>160</v>
      </c>
      <c r="O88" s="78">
        <v>8</v>
      </c>
      <c r="P88" s="76">
        <f>IF(O88="","",VLOOKUP(O88,Tabel!$A$1:$B$106,2,FALSE))</f>
        <v>160</v>
      </c>
      <c r="Q88" s="78">
        <v>4</v>
      </c>
      <c r="R88" s="76">
        <f>IF(Q88="","",VLOOKUP(Q88,Tabel!$A$1:$B$106,2,FALSE))</f>
        <v>180</v>
      </c>
      <c r="S88" s="79"/>
      <c r="T88" s="76"/>
      <c r="U88" s="79"/>
      <c r="V88" s="76"/>
      <c r="W88" s="80">
        <f t="shared" si="27"/>
        <v>812</v>
      </c>
      <c r="X88" s="80">
        <f t="shared" si="28"/>
        <v>0</v>
      </c>
      <c r="Y88" s="93">
        <f>SUMPRODUCT(LARGE(AA88:AI88,{1,2,3,4,5,6}))+X88</f>
        <v>812</v>
      </c>
      <c r="Z88" s="115">
        <f t="shared" si="29"/>
        <v>5</v>
      </c>
      <c r="AA88" s="90">
        <f t="shared" si="3"/>
      </c>
      <c r="AB88" s="90">
        <f t="shared" si="4"/>
      </c>
      <c r="AC88" s="89">
        <f t="shared" si="5"/>
        <v>142</v>
      </c>
      <c r="AD88" s="89">
        <f t="shared" si="6"/>
        <v>170</v>
      </c>
      <c r="AE88" s="90">
        <f t="shared" si="7"/>
        <v>160</v>
      </c>
      <c r="AF88" s="90">
        <f t="shared" si="8"/>
        <v>160</v>
      </c>
      <c r="AG88" s="90">
        <f t="shared" si="9"/>
        <v>180</v>
      </c>
      <c r="AH88" s="90">
        <f t="shared" si="10"/>
        <v>0</v>
      </c>
      <c r="AI88" s="90">
        <f t="shared" si="11"/>
        <v>0</v>
      </c>
    </row>
    <row r="89" spans="1:35" ht="15.75" customHeight="1">
      <c r="A89" s="12"/>
      <c r="B89" s="19" t="s">
        <v>320</v>
      </c>
      <c r="C89" s="25">
        <v>98</v>
      </c>
      <c r="D89" s="19" t="s">
        <v>32</v>
      </c>
      <c r="E89" s="28"/>
      <c r="F89" s="42">
        <f>IF(E89="","",VLOOKUP(E89,Tabel!$A$1:$B$106,2,FALSE))</f>
      </c>
      <c r="G89" s="28">
        <v>3</v>
      </c>
      <c r="H89" s="42">
        <f>IF(G89="","",VLOOKUP(G89,Tabel!$A$1:$B$106,2,FALSE))</f>
        <v>185</v>
      </c>
      <c r="I89" s="28">
        <v>3</v>
      </c>
      <c r="J89" s="42">
        <f>IF(I89="","",VLOOKUP(I89,Tabel!$A$1:$B$106,2,FALSE))</f>
        <v>185</v>
      </c>
      <c r="K89" s="25"/>
      <c r="L89" s="42">
        <f>IF(K89="","",VLOOKUP(K89,Tabel!$A$1:$B$106,2,FALSE))</f>
      </c>
      <c r="M89" s="11"/>
      <c r="N89" s="42">
        <f>IF(M89="","",VLOOKUP(M89,Tabel!$A$1:$B$106,2,FALSE))</f>
      </c>
      <c r="O89" s="11"/>
      <c r="P89" s="42"/>
      <c r="Q89" s="11">
        <v>3</v>
      </c>
      <c r="R89" s="42">
        <f>IF(Q89="","",VLOOKUP(Q89,Tabel!$A$1:$B$106,2,FALSE))</f>
        <v>185</v>
      </c>
      <c r="S89" s="12">
        <v>2</v>
      </c>
      <c r="T89" s="42">
        <f>IF(S89="","",VLOOKUP(S89,Tabel!$A$1:$B$106,2,FALSE))</f>
        <v>190</v>
      </c>
      <c r="U89" s="12"/>
      <c r="V89" s="42"/>
      <c r="W89" s="86">
        <f t="shared" si="27"/>
        <v>745</v>
      </c>
      <c r="X89" s="86">
        <f t="shared" si="28"/>
        <v>0</v>
      </c>
      <c r="Y89" s="96">
        <f>SUMPRODUCT(LARGE(AA89:AI89,{1,2,3,4,5,6}))+X89</f>
        <v>745</v>
      </c>
      <c r="Z89" s="115">
        <f t="shared" si="29"/>
        <v>4</v>
      </c>
      <c r="AA89" s="90">
        <f t="shared" si="3"/>
      </c>
      <c r="AB89" s="90">
        <f t="shared" si="4"/>
        <v>185</v>
      </c>
      <c r="AC89" s="89">
        <f t="shared" si="5"/>
        <v>185</v>
      </c>
      <c r="AD89" s="89">
        <f t="shared" si="6"/>
      </c>
      <c r="AE89" s="90">
        <f t="shared" si="7"/>
      </c>
      <c r="AF89" s="90">
        <f t="shared" si="8"/>
        <v>0</v>
      </c>
      <c r="AG89" s="90">
        <f t="shared" si="9"/>
        <v>185</v>
      </c>
      <c r="AH89" s="90">
        <f t="shared" si="10"/>
        <v>190</v>
      </c>
      <c r="AI89" s="90">
        <f t="shared" si="11"/>
        <v>0</v>
      </c>
    </row>
    <row r="90" spans="1:35" ht="15.75" customHeight="1">
      <c r="A90" s="12"/>
      <c r="B90" s="19" t="s">
        <v>53</v>
      </c>
      <c r="C90" s="25">
        <v>98</v>
      </c>
      <c r="D90" s="19" t="s">
        <v>28</v>
      </c>
      <c r="E90" s="28"/>
      <c r="F90" s="42">
        <f>IF(E90="","",VLOOKUP(E90,Tabel!$A$1:$B$106,2,FALSE))</f>
      </c>
      <c r="G90" s="28">
        <v>23</v>
      </c>
      <c r="H90" s="42">
        <f>IF(G90="","",VLOOKUP(G90,Tabel!$A$1:$B$106,2,FALSE))</f>
        <v>101</v>
      </c>
      <c r="I90" s="28">
        <v>25</v>
      </c>
      <c r="J90" s="42">
        <f>IF(I90="","",VLOOKUP(I90,Tabel!$A$1:$B$106,2,FALSE))</f>
        <v>95</v>
      </c>
      <c r="K90" s="25">
        <v>15</v>
      </c>
      <c r="L90" s="42">
        <f>IF(K90="","",VLOOKUP(K90,Tabel!$A$1:$B$106,2,FALSE))</f>
        <v>130</v>
      </c>
      <c r="M90" s="11">
        <v>15</v>
      </c>
      <c r="N90" s="42">
        <f>IF(M90="","",VLOOKUP(M90,Tabel!$A$1:$B$106,2,FALSE))</f>
        <v>130</v>
      </c>
      <c r="O90" s="11"/>
      <c r="P90" s="42"/>
      <c r="Q90" s="11"/>
      <c r="R90" s="42"/>
      <c r="S90" s="12">
        <v>16</v>
      </c>
      <c r="T90" s="42">
        <f>IF(S90="","",VLOOKUP(S90,Tabel!$A$1:$B$106,2,FALSE))</f>
        <v>126</v>
      </c>
      <c r="U90" s="12"/>
      <c r="V90" s="42"/>
      <c r="W90" s="86">
        <f t="shared" si="27"/>
        <v>582</v>
      </c>
      <c r="X90" s="86">
        <f t="shared" si="28"/>
        <v>0</v>
      </c>
      <c r="Y90" s="96">
        <f>SUMPRODUCT(LARGE(AA90:AI90,{1,2,3,4,5,6}))+X90</f>
        <v>582</v>
      </c>
      <c r="Z90" s="115">
        <f t="shared" si="29"/>
        <v>5</v>
      </c>
      <c r="AA90" s="90">
        <f t="shared" si="3"/>
      </c>
      <c r="AB90" s="90">
        <f t="shared" si="4"/>
        <v>101</v>
      </c>
      <c r="AC90" s="89">
        <f t="shared" si="5"/>
        <v>95</v>
      </c>
      <c r="AD90" s="89">
        <f t="shared" si="6"/>
        <v>130</v>
      </c>
      <c r="AE90" s="90">
        <f t="shared" si="7"/>
        <v>130</v>
      </c>
      <c r="AF90" s="90">
        <f t="shared" si="8"/>
        <v>0</v>
      </c>
      <c r="AG90" s="90">
        <f t="shared" si="9"/>
        <v>0</v>
      </c>
      <c r="AH90" s="90">
        <f t="shared" si="10"/>
        <v>126</v>
      </c>
      <c r="AI90" s="90">
        <f t="shared" si="11"/>
        <v>0</v>
      </c>
    </row>
    <row r="91" spans="1:35" ht="15.75" customHeight="1">
      <c r="A91" s="12"/>
      <c r="B91" s="19" t="s">
        <v>328</v>
      </c>
      <c r="C91" s="25">
        <v>98</v>
      </c>
      <c r="D91" s="19" t="s">
        <v>28</v>
      </c>
      <c r="E91" s="28">
        <v>19</v>
      </c>
      <c r="F91" s="42">
        <f>IF(E91="","",VLOOKUP(E91,Tabel!$A$1:$B$106,2,FALSE))</f>
        <v>114</v>
      </c>
      <c r="G91" s="28">
        <v>27</v>
      </c>
      <c r="H91" s="42">
        <f>IF(G91="","",VLOOKUP(G91,Tabel!$A$1:$B$106,2,FALSE))</f>
        <v>89</v>
      </c>
      <c r="I91" s="28"/>
      <c r="J91" s="42">
        <f>IF(I91="","",VLOOKUP(I91,Tabel!$A$1:$B$106,2,FALSE))</f>
      </c>
      <c r="K91" s="25">
        <v>17</v>
      </c>
      <c r="L91" s="42">
        <f>IF(K91="","",VLOOKUP(K91,Tabel!$A$1:$B$106,2,FALSE))</f>
        <v>122</v>
      </c>
      <c r="M91" s="11">
        <v>16</v>
      </c>
      <c r="N91" s="42">
        <f>IF(M91="","",VLOOKUP(M91,Tabel!$A$1:$B$106,2,FALSE))</f>
        <v>126</v>
      </c>
      <c r="O91" s="11"/>
      <c r="P91" s="42"/>
      <c r="Q91" s="11"/>
      <c r="R91" s="42"/>
      <c r="S91" s="12">
        <v>17</v>
      </c>
      <c r="T91" s="42">
        <f>IF(S91="","",VLOOKUP(S91,Tabel!$A$1:$B$106,2,FALSE))</f>
        <v>122</v>
      </c>
      <c r="U91" s="12"/>
      <c r="V91" s="42"/>
      <c r="W91" s="86">
        <f t="shared" si="27"/>
        <v>573</v>
      </c>
      <c r="X91" s="86">
        <f t="shared" si="28"/>
        <v>0</v>
      </c>
      <c r="Y91" s="96">
        <f>SUMPRODUCT(LARGE(AA91:AI91,{1,2,3,4,5,6}))+X91</f>
        <v>573</v>
      </c>
      <c r="Z91" s="115">
        <f t="shared" si="29"/>
        <v>5</v>
      </c>
      <c r="AA91" s="90">
        <f aca="true" t="shared" si="30" ref="AA91:AA123">F91</f>
        <v>114</v>
      </c>
      <c r="AB91" s="90">
        <f aca="true" t="shared" si="31" ref="AB91:AB123">H91</f>
        <v>89</v>
      </c>
      <c r="AC91" s="89">
        <f aca="true" t="shared" si="32" ref="AC91:AC123">J91</f>
      </c>
      <c r="AD91" s="89">
        <f aca="true" t="shared" si="33" ref="AD91:AD123">L91</f>
        <v>122</v>
      </c>
      <c r="AE91" s="90">
        <f aca="true" t="shared" si="34" ref="AE91:AE123">N91</f>
        <v>126</v>
      </c>
      <c r="AF91" s="90">
        <f aca="true" t="shared" si="35" ref="AF91:AF123">P91</f>
        <v>0</v>
      </c>
      <c r="AG91" s="90">
        <f aca="true" t="shared" si="36" ref="AG91:AG123">R91</f>
        <v>0</v>
      </c>
      <c r="AH91" s="90">
        <f aca="true" t="shared" si="37" ref="AH91:AH123">T91</f>
        <v>122</v>
      </c>
      <c r="AI91" s="90">
        <f aca="true" t="shared" si="38" ref="AI91:AI123">V91</f>
        <v>0</v>
      </c>
    </row>
    <row r="92" spans="1:35" ht="15.75" customHeight="1">
      <c r="A92" s="12"/>
      <c r="B92" s="19" t="s">
        <v>322</v>
      </c>
      <c r="C92" s="25">
        <v>98</v>
      </c>
      <c r="D92" s="19" t="s">
        <v>32</v>
      </c>
      <c r="E92" s="28">
        <v>15</v>
      </c>
      <c r="F92" s="42">
        <f>IF(E92="","",VLOOKUP(E92,Tabel!$A$1:$B$106,2,FALSE))</f>
        <v>130</v>
      </c>
      <c r="G92" s="28">
        <v>21</v>
      </c>
      <c r="H92" s="42">
        <f>IF(G92="","",VLOOKUP(G92,Tabel!$A$1:$B$106,2,FALSE))</f>
        <v>107</v>
      </c>
      <c r="I92" s="28">
        <v>26</v>
      </c>
      <c r="J92" s="42">
        <f>IF(I92="","",VLOOKUP(I92,Tabel!$A$1:$B$106,2,FALSE))</f>
        <v>92</v>
      </c>
      <c r="K92" s="25">
        <v>18</v>
      </c>
      <c r="L92" s="42">
        <f>IF(K92="","",VLOOKUP(K92,Tabel!$A$1:$B$106,2,FALSE))</f>
        <v>118</v>
      </c>
      <c r="M92" s="11"/>
      <c r="N92" s="42">
        <f>IF(M92="","",VLOOKUP(M92,Tabel!$A$1:$B$106,2,FALSE))</f>
      </c>
      <c r="O92" s="11"/>
      <c r="P92" s="42"/>
      <c r="Q92" s="11"/>
      <c r="R92" s="42"/>
      <c r="S92" s="12">
        <v>21</v>
      </c>
      <c r="T92" s="42">
        <f>IF(S92="","",VLOOKUP(S92,Tabel!$A$1:$B$106,2,FALSE))</f>
        <v>107</v>
      </c>
      <c r="U92" s="12"/>
      <c r="V92" s="42"/>
      <c r="W92" s="86">
        <f t="shared" si="27"/>
        <v>554</v>
      </c>
      <c r="X92" s="86">
        <f t="shared" si="28"/>
        <v>0</v>
      </c>
      <c r="Y92" s="96">
        <f>SUMPRODUCT(LARGE(AA92:AI92,{1,2,3,4,5,6}))+X92</f>
        <v>554</v>
      </c>
      <c r="Z92" s="115">
        <f t="shared" si="29"/>
        <v>5</v>
      </c>
      <c r="AA92" s="90">
        <f t="shared" si="30"/>
        <v>130</v>
      </c>
      <c r="AB92" s="90">
        <f t="shared" si="31"/>
        <v>107</v>
      </c>
      <c r="AC92" s="89">
        <f t="shared" si="32"/>
        <v>92</v>
      </c>
      <c r="AD92" s="89">
        <f t="shared" si="33"/>
        <v>118</v>
      </c>
      <c r="AE92" s="90">
        <f t="shared" si="34"/>
      </c>
      <c r="AF92" s="90">
        <f t="shared" si="35"/>
        <v>0</v>
      </c>
      <c r="AG92" s="90">
        <f t="shared" si="36"/>
        <v>0</v>
      </c>
      <c r="AH92" s="90">
        <f t="shared" si="37"/>
        <v>107</v>
      </c>
      <c r="AI92" s="90">
        <f t="shared" si="38"/>
        <v>0</v>
      </c>
    </row>
    <row r="93" spans="1:35" ht="15.75" customHeight="1">
      <c r="A93" s="12"/>
      <c r="B93" s="19" t="s">
        <v>318</v>
      </c>
      <c r="C93" s="25">
        <v>98</v>
      </c>
      <c r="D93" s="19" t="s">
        <v>32</v>
      </c>
      <c r="E93" s="28">
        <v>12</v>
      </c>
      <c r="F93" s="42">
        <f>IF(E93="","",VLOOKUP(E93,Tabel!$A$1:$B$106,2,FALSE))</f>
        <v>142</v>
      </c>
      <c r="G93" s="28">
        <v>15</v>
      </c>
      <c r="H93" s="42">
        <f>IF(G93="","",VLOOKUP(G93,Tabel!$A$1:$B$106,2,FALSE))</f>
        <v>130</v>
      </c>
      <c r="I93" s="28">
        <v>14</v>
      </c>
      <c r="J93" s="42">
        <f>IF(I93="","",VLOOKUP(I93,Tabel!$A$1:$B$106,2,FALSE))</f>
        <v>134</v>
      </c>
      <c r="K93" s="25">
        <v>11</v>
      </c>
      <c r="L93" s="42">
        <f>IF(K93="","",VLOOKUP(K93,Tabel!$A$1:$B$106,2,FALSE))</f>
        <v>146</v>
      </c>
      <c r="M93" s="11"/>
      <c r="N93" s="42">
        <f>IF(M93="","",VLOOKUP(M93,Tabel!$A$1:$B$106,2,FALSE))</f>
      </c>
      <c r="O93" s="11"/>
      <c r="P93" s="42"/>
      <c r="Q93" s="11"/>
      <c r="R93" s="42"/>
      <c r="S93" s="12"/>
      <c r="T93" s="42"/>
      <c r="U93" s="12"/>
      <c r="V93" s="42"/>
      <c r="W93" s="86">
        <f t="shared" si="27"/>
        <v>552</v>
      </c>
      <c r="X93" s="86">
        <f t="shared" si="28"/>
        <v>0</v>
      </c>
      <c r="Y93" s="96">
        <f>SUMPRODUCT(LARGE(AA93:AI93,{1,2,3,4,5,6}))+X93</f>
        <v>552</v>
      </c>
      <c r="Z93" s="115">
        <f t="shared" si="29"/>
        <v>4</v>
      </c>
      <c r="AA93" s="90">
        <f t="shared" si="30"/>
        <v>142</v>
      </c>
      <c r="AB93" s="90">
        <f t="shared" si="31"/>
        <v>130</v>
      </c>
      <c r="AC93" s="89">
        <f t="shared" si="32"/>
        <v>134</v>
      </c>
      <c r="AD93" s="89">
        <f t="shared" si="33"/>
        <v>146</v>
      </c>
      <c r="AE93" s="90">
        <f t="shared" si="34"/>
      </c>
      <c r="AF93" s="90">
        <f t="shared" si="35"/>
        <v>0</v>
      </c>
      <c r="AG93" s="90">
        <f t="shared" si="36"/>
        <v>0</v>
      </c>
      <c r="AH93" s="90">
        <f t="shared" si="37"/>
        <v>0</v>
      </c>
      <c r="AI93" s="90">
        <f t="shared" si="38"/>
        <v>0</v>
      </c>
    </row>
    <row r="94" spans="1:35" ht="15.75" customHeight="1">
      <c r="A94" s="12"/>
      <c r="B94" s="19" t="s">
        <v>54</v>
      </c>
      <c r="C94" s="25">
        <v>98</v>
      </c>
      <c r="D94" s="19" t="s">
        <v>29</v>
      </c>
      <c r="E94" s="28">
        <v>25</v>
      </c>
      <c r="F94" s="42">
        <f>IF(E94="","",VLOOKUP(E94,Tabel!$A$1:$B$106,2,FALSE))</f>
        <v>95</v>
      </c>
      <c r="G94" s="28">
        <v>30</v>
      </c>
      <c r="H94" s="42">
        <f>IF(G94="","",VLOOKUP(G94,Tabel!$A$1:$B$106,2,FALSE))</f>
        <v>80</v>
      </c>
      <c r="I94" s="28">
        <v>33</v>
      </c>
      <c r="J94" s="42">
        <f>IF(I94="","",VLOOKUP(I94,Tabel!$A$1:$B$106,2,FALSE))</f>
        <v>71</v>
      </c>
      <c r="K94" s="25"/>
      <c r="L94" s="42">
        <f>IF(K94="","",VLOOKUP(K94,Tabel!$A$1:$B$106,2,FALSE))</f>
      </c>
      <c r="M94" s="11">
        <v>20</v>
      </c>
      <c r="N94" s="42">
        <f>IF(M94="","",VLOOKUP(M94,Tabel!$A$1:$B$106,2,FALSE))</f>
        <v>110</v>
      </c>
      <c r="O94" s="11"/>
      <c r="P94" s="42"/>
      <c r="Q94" s="11">
        <v>14</v>
      </c>
      <c r="R94" s="42">
        <f>IF(Q94="","",VLOOKUP(Q94,Tabel!$A$1:$B$106,2,FALSE))</f>
        <v>134</v>
      </c>
      <c r="S94" s="12"/>
      <c r="T94" s="42"/>
      <c r="U94" s="12"/>
      <c r="V94" s="42"/>
      <c r="W94" s="86">
        <f t="shared" si="27"/>
        <v>490</v>
      </c>
      <c r="X94" s="86">
        <f t="shared" si="28"/>
        <v>0</v>
      </c>
      <c r="Y94" s="96">
        <f>SUMPRODUCT(LARGE(AA94:AI94,{1,2,3,4,5,6}))+X94</f>
        <v>490</v>
      </c>
      <c r="Z94" s="115">
        <f t="shared" si="29"/>
        <v>5</v>
      </c>
      <c r="AA94" s="90">
        <f t="shared" si="30"/>
        <v>95</v>
      </c>
      <c r="AB94" s="90">
        <f t="shared" si="31"/>
        <v>80</v>
      </c>
      <c r="AC94" s="89">
        <f t="shared" si="32"/>
        <v>71</v>
      </c>
      <c r="AD94" s="89">
        <f t="shared" si="33"/>
      </c>
      <c r="AE94" s="90">
        <f t="shared" si="34"/>
        <v>110</v>
      </c>
      <c r="AF94" s="90">
        <f t="shared" si="35"/>
        <v>0</v>
      </c>
      <c r="AG94" s="90">
        <f t="shared" si="36"/>
        <v>134</v>
      </c>
      <c r="AH94" s="90">
        <f t="shared" si="37"/>
        <v>0</v>
      </c>
      <c r="AI94" s="90">
        <f t="shared" si="38"/>
        <v>0</v>
      </c>
    </row>
    <row r="95" spans="1:35" ht="15.75" customHeight="1">
      <c r="A95" s="12"/>
      <c r="B95" s="19" t="s">
        <v>520</v>
      </c>
      <c r="C95" s="25">
        <v>98</v>
      </c>
      <c r="D95" s="19" t="s">
        <v>23</v>
      </c>
      <c r="E95" s="28">
        <v>18</v>
      </c>
      <c r="F95" s="42">
        <f>IF(E95="","",VLOOKUP(E95,Tabel!$A$1:$B$106,2,FALSE))</f>
        <v>118</v>
      </c>
      <c r="G95" s="28">
        <v>22</v>
      </c>
      <c r="H95" s="42">
        <f>IF(G95="","",VLOOKUP(G95,Tabel!$A$1:$B$106,2,FALSE))</f>
        <v>104</v>
      </c>
      <c r="I95" s="28">
        <v>22</v>
      </c>
      <c r="J95" s="42">
        <f>IF(I95="","",VLOOKUP(I95,Tabel!$A$1:$B$106,2,FALSE))</f>
        <v>104</v>
      </c>
      <c r="K95" s="25"/>
      <c r="L95" s="42">
        <f>IF(K95="","",VLOOKUP(K95,Tabel!$A$1:$B$106,2,FALSE))</f>
      </c>
      <c r="M95" s="11">
        <v>17</v>
      </c>
      <c r="N95" s="42">
        <f>IF(M95="","",VLOOKUP(M95,Tabel!$A$1:$B$106,2,FALSE))</f>
        <v>122</v>
      </c>
      <c r="O95" s="11"/>
      <c r="P95" s="42"/>
      <c r="Q95" s="11"/>
      <c r="R95" s="42"/>
      <c r="S95" s="12"/>
      <c r="T95" s="42"/>
      <c r="U95" s="12"/>
      <c r="V95" s="42"/>
      <c r="W95" s="86">
        <f t="shared" si="27"/>
        <v>448</v>
      </c>
      <c r="X95" s="86">
        <f t="shared" si="28"/>
        <v>0</v>
      </c>
      <c r="Y95" s="96">
        <f>SUMPRODUCT(LARGE(AA95:AI95,{1,2,3,4,5,6}))+X95</f>
        <v>448</v>
      </c>
      <c r="Z95" s="115">
        <f t="shared" si="29"/>
        <v>4</v>
      </c>
      <c r="AA95" s="90">
        <f t="shared" si="30"/>
        <v>118</v>
      </c>
      <c r="AB95" s="90">
        <f t="shared" si="31"/>
        <v>104</v>
      </c>
      <c r="AC95" s="89">
        <f t="shared" si="32"/>
        <v>104</v>
      </c>
      <c r="AD95" s="89">
        <f t="shared" si="33"/>
      </c>
      <c r="AE95" s="90">
        <f t="shared" si="34"/>
        <v>122</v>
      </c>
      <c r="AF95" s="90">
        <f t="shared" si="35"/>
        <v>0</v>
      </c>
      <c r="AG95" s="90">
        <f t="shared" si="36"/>
        <v>0</v>
      </c>
      <c r="AH95" s="90">
        <f t="shared" si="37"/>
        <v>0</v>
      </c>
      <c r="AI95" s="90">
        <f t="shared" si="38"/>
        <v>0</v>
      </c>
    </row>
    <row r="96" spans="1:35" ht="15.75" customHeight="1">
      <c r="A96" s="12"/>
      <c r="B96" s="19" t="s">
        <v>89</v>
      </c>
      <c r="C96" s="25">
        <v>98</v>
      </c>
      <c r="D96" s="19" t="s">
        <v>26</v>
      </c>
      <c r="E96" s="28">
        <v>8</v>
      </c>
      <c r="F96" s="42">
        <f>IF(E96="","",VLOOKUP(E96,Tabel!$A$1:$B$106,2,FALSE))</f>
        <v>160</v>
      </c>
      <c r="G96" s="28"/>
      <c r="H96" s="42">
        <f>IF(G96="","",VLOOKUP(G96,Tabel!$A$1:$B$106,2,FALSE))</f>
      </c>
      <c r="I96" s="28"/>
      <c r="J96" s="42">
        <f>IF(I96="","",VLOOKUP(I96,Tabel!$A$1:$B$106,2,FALSE))</f>
      </c>
      <c r="K96" s="25"/>
      <c r="L96" s="42">
        <f>IF(K96="","",VLOOKUP(K96,Tabel!$A$1:$B$106,2,FALSE))</f>
      </c>
      <c r="M96" s="11"/>
      <c r="N96" s="42"/>
      <c r="O96" s="11"/>
      <c r="P96" s="42"/>
      <c r="Q96" s="11"/>
      <c r="R96" s="42"/>
      <c r="S96" s="12">
        <v>14</v>
      </c>
      <c r="T96" s="42">
        <f>IF(S96="","",VLOOKUP(S96,Tabel!$A$1:$B$106,2,FALSE))</f>
        <v>134</v>
      </c>
      <c r="U96" s="12">
        <v>10</v>
      </c>
      <c r="V96" s="42">
        <f>IF(U96="","",VLOOKUP(U96,Tabel!$A$1:$B$106,2,FALSE))</f>
        <v>150</v>
      </c>
      <c r="W96" s="86">
        <f t="shared" si="27"/>
        <v>444</v>
      </c>
      <c r="X96" s="86">
        <f t="shared" si="28"/>
        <v>0</v>
      </c>
      <c r="Y96" s="96">
        <f>SUMPRODUCT(LARGE(AA96:AI96,{1,2,3,4,5,6}))+X96</f>
        <v>444</v>
      </c>
      <c r="Z96" s="115">
        <f t="shared" si="29"/>
        <v>3</v>
      </c>
      <c r="AA96" s="90">
        <f t="shared" si="30"/>
        <v>160</v>
      </c>
      <c r="AB96" s="90">
        <f t="shared" si="31"/>
      </c>
      <c r="AC96" s="89">
        <f t="shared" si="32"/>
      </c>
      <c r="AD96" s="89">
        <f t="shared" si="33"/>
      </c>
      <c r="AE96" s="90">
        <f t="shared" si="34"/>
        <v>0</v>
      </c>
      <c r="AF96" s="90">
        <f t="shared" si="35"/>
        <v>0</v>
      </c>
      <c r="AG96" s="90">
        <f t="shared" si="36"/>
        <v>0</v>
      </c>
      <c r="AH96" s="90">
        <f t="shared" si="37"/>
        <v>134</v>
      </c>
      <c r="AI96" s="90">
        <f t="shared" si="38"/>
        <v>150</v>
      </c>
    </row>
    <row r="97" spans="1:35" ht="15.75" customHeight="1">
      <c r="A97" s="12"/>
      <c r="B97" s="19" t="s">
        <v>528</v>
      </c>
      <c r="C97" s="25">
        <v>98</v>
      </c>
      <c r="D97" s="19" t="s">
        <v>33</v>
      </c>
      <c r="E97" s="11"/>
      <c r="F97" s="42">
        <f>IF(E97="","",VLOOKUP(E97,Tabel!$A$1:$B$106,2,FALSE))</f>
      </c>
      <c r="G97" s="11"/>
      <c r="H97" s="42">
        <f>IF(G97="","",VLOOKUP(G97,Tabel!$A$1:$B$106,2,FALSE))</f>
      </c>
      <c r="I97" s="28">
        <v>29</v>
      </c>
      <c r="J97" s="42">
        <f>IF(I97="","",VLOOKUP(I97,Tabel!$A$1:$B$106,2,FALSE))</f>
        <v>83</v>
      </c>
      <c r="K97" s="11"/>
      <c r="L97" s="42">
        <f>IF(K97="","",VLOOKUP(K97,Tabel!$A$1:$B$106,2,FALSE))</f>
      </c>
      <c r="M97" s="11"/>
      <c r="N97" s="42"/>
      <c r="O97" s="11"/>
      <c r="P97" s="42"/>
      <c r="Q97" s="11">
        <v>15</v>
      </c>
      <c r="R97" s="42">
        <f>IF(Q97="","",VLOOKUP(Q97,Tabel!$A$1:$B$106,2,FALSE))</f>
        <v>130</v>
      </c>
      <c r="S97" s="12">
        <v>20</v>
      </c>
      <c r="T97" s="42">
        <f>IF(S97="","",VLOOKUP(S97,Tabel!$A$1:$B$106,2,FALSE))</f>
        <v>110</v>
      </c>
      <c r="U97" s="12">
        <v>20</v>
      </c>
      <c r="V97" s="42">
        <f>IF(U97="","",VLOOKUP(U97,Tabel!$A$1:$B$106,2,FALSE))</f>
        <v>110</v>
      </c>
      <c r="W97" s="86">
        <f t="shared" si="27"/>
        <v>433</v>
      </c>
      <c r="X97" s="86">
        <f t="shared" si="28"/>
        <v>0</v>
      </c>
      <c r="Y97" s="96">
        <f>SUMPRODUCT(LARGE(AA97:AI97,{1,2,3,4,5,6}))+X97</f>
        <v>433</v>
      </c>
      <c r="Z97" s="115">
        <f t="shared" si="29"/>
        <v>4</v>
      </c>
      <c r="AA97" s="90">
        <f t="shared" si="30"/>
      </c>
      <c r="AB97" s="90">
        <f t="shared" si="31"/>
      </c>
      <c r="AC97" s="89">
        <f t="shared" si="32"/>
        <v>83</v>
      </c>
      <c r="AD97" s="89">
        <f t="shared" si="33"/>
      </c>
      <c r="AE97" s="90">
        <f t="shared" si="34"/>
        <v>0</v>
      </c>
      <c r="AF97" s="90">
        <f t="shared" si="35"/>
        <v>0</v>
      </c>
      <c r="AG97" s="90">
        <f t="shared" si="36"/>
        <v>130</v>
      </c>
      <c r="AH97" s="90">
        <f t="shared" si="37"/>
        <v>110</v>
      </c>
      <c r="AI97" s="90">
        <f t="shared" si="38"/>
        <v>110</v>
      </c>
    </row>
    <row r="98" spans="1:35" ht="15.75" customHeight="1">
      <c r="A98" s="12"/>
      <c r="B98" s="19" t="s">
        <v>524</v>
      </c>
      <c r="C98" s="25">
        <v>98</v>
      </c>
      <c r="D98" s="19" t="s">
        <v>32</v>
      </c>
      <c r="E98" s="28"/>
      <c r="F98" s="42">
        <f>IF(E98="","",VLOOKUP(E98,Tabel!$A$1:$B$106,2,FALSE))</f>
      </c>
      <c r="G98" s="28"/>
      <c r="H98" s="42">
        <f>IF(G98="","",VLOOKUP(G98,Tabel!$A$1:$B$106,2,FALSE))</f>
      </c>
      <c r="I98" s="28">
        <v>15</v>
      </c>
      <c r="J98" s="42">
        <f>IF(I98="","",VLOOKUP(I98,Tabel!$A$1:$B$106,2,FALSE))</f>
        <v>130</v>
      </c>
      <c r="K98" s="25"/>
      <c r="L98" s="42">
        <f>IF(K98="","",VLOOKUP(K98,Tabel!$A$1:$B$106,2,FALSE))</f>
      </c>
      <c r="M98" s="11">
        <v>10</v>
      </c>
      <c r="N98" s="42">
        <f>IF(M98="","",VLOOKUP(M98,Tabel!$A$1:$B$106,2,FALSE))</f>
        <v>150</v>
      </c>
      <c r="O98" s="11"/>
      <c r="P98" s="42"/>
      <c r="Q98" s="11"/>
      <c r="R98" s="42"/>
      <c r="S98" s="12">
        <v>11</v>
      </c>
      <c r="T98" s="42">
        <f>IF(S98="","",VLOOKUP(S98,Tabel!$A$1:$B$106,2,FALSE))</f>
        <v>146</v>
      </c>
      <c r="U98" s="12"/>
      <c r="V98" s="42"/>
      <c r="W98" s="86">
        <f t="shared" si="27"/>
        <v>426</v>
      </c>
      <c r="X98" s="86">
        <f t="shared" si="28"/>
        <v>0</v>
      </c>
      <c r="Y98" s="96">
        <f>SUMPRODUCT(LARGE(AA98:AI98,{1,2,3,4,5,6}))+X98</f>
        <v>426</v>
      </c>
      <c r="Z98" s="115">
        <f t="shared" si="29"/>
        <v>3</v>
      </c>
      <c r="AA98" s="90">
        <f t="shared" si="30"/>
      </c>
      <c r="AB98" s="90">
        <f t="shared" si="31"/>
      </c>
      <c r="AC98" s="89">
        <f t="shared" si="32"/>
        <v>130</v>
      </c>
      <c r="AD98" s="89">
        <f t="shared" si="33"/>
      </c>
      <c r="AE98" s="90">
        <f t="shared" si="34"/>
        <v>150</v>
      </c>
      <c r="AF98" s="90">
        <f t="shared" si="35"/>
        <v>0</v>
      </c>
      <c r="AG98" s="90">
        <f t="shared" si="36"/>
        <v>0</v>
      </c>
      <c r="AH98" s="90">
        <f t="shared" si="37"/>
        <v>146</v>
      </c>
      <c r="AI98" s="90">
        <f t="shared" si="38"/>
        <v>0</v>
      </c>
    </row>
    <row r="99" spans="1:35" ht="15.75" customHeight="1">
      <c r="A99" s="12"/>
      <c r="B99" s="19" t="s">
        <v>336</v>
      </c>
      <c r="C99" s="25">
        <v>98</v>
      </c>
      <c r="D99" s="19" t="s">
        <v>32</v>
      </c>
      <c r="E99" s="28"/>
      <c r="F99" s="42">
        <f>IF(E99="","",VLOOKUP(E99,Tabel!$A$1:$B$106,2,FALSE))</f>
      </c>
      <c r="G99" s="28">
        <v>18</v>
      </c>
      <c r="H99" s="42">
        <f>IF(G99="","",VLOOKUP(G99,Tabel!$A$1:$B$106,2,FALSE))</f>
        <v>118</v>
      </c>
      <c r="I99" s="28"/>
      <c r="J99" s="42">
        <f>IF(I99="","",VLOOKUP(I99,Tabel!$A$1:$B$106,2,FALSE))</f>
      </c>
      <c r="K99" s="11">
        <v>12</v>
      </c>
      <c r="L99" s="42">
        <f>IF(K99="","",VLOOKUP(K99,Tabel!$A$1:$B$106,2,FALSE))</f>
        <v>142</v>
      </c>
      <c r="M99" s="11"/>
      <c r="N99" s="42">
        <f>IF(M99="","",VLOOKUP(M99,Tabel!$A$1:$B$106,2,FALSE))</f>
      </c>
      <c r="O99" s="11"/>
      <c r="P99" s="42"/>
      <c r="Q99" s="11">
        <v>12</v>
      </c>
      <c r="R99" s="42">
        <f>IF(Q99="","",VLOOKUP(Q99,Tabel!$A$1:$B$106,2,FALSE))</f>
        <v>142</v>
      </c>
      <c r="S99" s="12"/>
      <c r="T99" s="42"/>
      <c r="U99" s="12"/>
      <c r="V99" s="42"/>
      <c r="W99" s="86">
        <f t="shared" si="27"/>
        <v>402</v>
      </c>
      <c r="X99" s="86">
        <f t="shared" si="28"/>
        <v>0</v>
      </c>
      <c r="Y99" s="96">
        <f>SUMPRODUCT(LARGE(AA99:AI99,{1,2,3,4,5,6}))+X99</f>
        <v>402</v>
      </c>
      <c r="Z99" s="115">
        <f t="shared" si="29"/>
        <v>3</v>
      </c>
      <c r="AA99" s="90">
        <f t="shared" si="30"/>
      </c>
      <c r="AB99" s="90">
        <f t="shared" si="31"/>
        <v>118</v>
      </c>
      <c r="AC99" s="89">
        <f t="shared" si="32"/>
      </c>
      <c r="AD99" s="89">
        <f t="shared" si="33"/>
        <v>142</v>
      </c>
      <c r="AE99" s="90">
        <f t="shared" si="34"/>
      </c>
      <c r="AF99" s="90">
        <f t="shared" si="35"/>
        <v>0</v>
      </c>
      <c r="AG99" s="90">
        <f t="shared" si="36"/>
        <v>142</v>
      </c>
      <c r="AH99" s="90">
        <f t="shared" si="37"/>
        <v>0</v>
      </c>
      <c r="AI99" s="90">
        <f t="shared" si="38"/>
        <v>0</v>
      </c>
    </row>
    <row r="100" spans="1:35" ht="15.75" customHeight="1">
      <c r="A100" s="12"/>
      <c r="B100" s="19" t="s">
        <v>323</v>
      </c>
      <c r="C100" s="25">
        <v>98</v>
      </c>
      <c r="D100" s="19" t="s">
        <v>29</v>
      </c>
      <c r="E100" s="28">
        <v>22</v>
      </c>
      <c r="F100" s="42">
        <f>IF(E100="","",VLOOKUP(E100,Tabel!$A$1:$B$106,2,FALSE))</f>
        <v>104</v>
      </c>
      <c r="G100" s="28">
        <v>26</v>
      </c>
      <c r="H100" s="42">
        <f>IF(G100="","",VLOOKUP(G100,Tabel!$A$1:$B$106,2,FALSE))</f>
        <v>92</v>
      </c>
      <c r="I100" s="28">
        <v>27</v>
      </c>
      <c r="J100" s="42">
        <f>IF(I100="","",VLOOKUP(I100,Tabel!$A$1:$B$106,2,FALSE))</f>
        <v>89</v>
      </c>
      <c r="K100" s="25"/>
      <c r="L100" s="42">
        <f>IF(K100="","",VLOOKUP(K100,Tabel!$A$1:$B$106,2,FALSE))</f>
      </c>
      <c r="M100" s="11">
        <v>19</v>
      </c>
      <c r="N100" s="42">
        <f>IF(M100="","",VLOOKUP(M100,Tabel!$A$1:$B$106,2,FALSE))</f>
        <v>114</v>
      </c>
      <c r="O100" s="11"/>
      <c r="P100" s="42"/>
      <c r="Q100" s="11"/>
      <c r="R100" s="42"/>
      <c r="S100" s="12"/>
      <c r="T100" s="42"/>
      <c r="U100" s="12"/>
      <c r="V100" s="42"/>
      <c r="W100" s="86">
        <f t="shared" si="27"/>
        <v>399</v>
      </c>
      <c r="X100" s="86">
        <f t="shared" si="28"/>
        <v>0</v>
      </c>
      <c r="Y100" s="96">
        <f>SUMPRODUCT(LARGE(AA100:AI100,{1,2,3,4,5,6}))+X100</f>
        <v>399</v>
      </c>
      <c r="Z100" s="115">
        <f t="shared" si="29"/>
        <v>4</v>
      </c>
      <c r="AA100" s="90">
        <f t="shared" si="30"/>
        <v>104</v>
      </c>
      <c r="AB100" s="90">
        <f t="shared" si="31"/>
        <v>92</v>
      </c>
      <c r="AC100" s="89">
        <f t="shared" si="32"/>
        <v>89</v>
      </c>
      <c r="AD100" s="89">
        <f t="shared" si="33"/>
      </c>
      <c r="AE100" s="90">
        <f t="shared" si="34"/>
        <v>114</v>
      </c>
      <c r="AF100" s="90">
        <f t="shared" si="35"/>
        <v>0</v>
      </c>
      <c r="AG100" s="90">
        <f t="shared" si="36"/>
        <v>0</v>
      </c>
      <c r="AH100" s="90">
        <f t="shared" si="37"/>
        <v>0</v>
      </c>
      <c r="AI100" s="90">
        <f t="shared" si="38"/>
        <v>0</v>
      </c>
    </row>
    <row r="101" spans="1:35" ht="15.75" customHeight="1">
      <c r="A101" s="12"/>
      <c r="B101" s="19" t="s">
        <v>337</v>
      </c>
      <c r="C101" s="25">
        <v>98</v>
      </c>
      <c r="D101" s="19" t="s">
        <v>32</v>
      </c>
      <c r="E101" s="28"/>
      <c r="F101" s="42">
        <f>IF(E101="","",VLOOKUP(E101,Tabel!$A$1:$B$106,2,FALSE))</f>
      </c>
      <c r="G101" s="28">
        <v>20</v>
      </c>
      <c r="H101" s="42">
        <f>IF(G101="","",VLOOKUP(G101,Tabel!$A$1:$B$106,2,FALSE))</f>
        <v>110</v>
      </c>
      <c r="I101" s="28"/>
      <c r="J101" s="42">
        <f>IF(I101="","",VLOOKUP(I101,Tabel!$A$1:$B$106,2,FALSE))</f>
      </c>
      <c r="K101" s="11">
        <v>13</v>
      </c>
      <c r="L101" s="42">
        <f>IF(K101="","",VLOOKUP(K101,Tabel!$A$1:$B$106,2,FALSE))</f>
        <v>138</v>
      </c>
      <c r="M101" s="11"/>
      <c r="N101" s="42">
        <f>IF(M101="","",VLOOKUP(M101,Tabel!$A$1:$B$106,2,FALSE))</f>
      </c>
      <c r="O101" s="11"/>
      <c r="P101" s="42"/>
      <c r="Q101" s="11">
        <v>13</v>
      </c>
      <c r="R101" s="42">
        <f>IF(Q101="","",VLOOKUP(Q101,Tabel!$A$1:$B$106,2,FALSE))</f>
        <v>138</v>
      </c>
      <c r="S101" s="12"/>
      <c r="T101" s="42"/>
      <c r="U101" s="12"/>
      <c r="V101" s="42"/>
      <c r="W101" s="86">
        <f t="shared" si="27"/>
        <v>386</v>
      </c>
      <c r="X101" s="86">
        <f t="shared" si="28"/>
        <v>0</v>
      </c>
      <c r="Y101" s="96">
        <f>SUMPRODUCT(LARGE(AA101:AI101,{1,2,3,4,5,6}))+X101</f>
        <v>386</v>
      </c>
      <c r="Z101" s="115">
        <f t="shared" si="29"/>
        <v>3</v>
      </c>
      <c r="AA101" s="90">
        <f t="shared" si="30"/>
      </c>
      <c r="AB101" s="90">
        <f t="shared" si="31"/>
        <v>110</v>
      </c>
      <c r="AC101" s="89">
        <f t="shared" si="32"/>
      </c>
      <c r="AD101" s="89">
        <f t="shared" si="33"/>
        <v>138</v>
      </c>
      <c r="AE101" s="90">
        <f t="shared" si="34"/>
      </c>
      <c r="AF101" s="90">
        <f t="shared" si="35"/>
        <v>0</v>
      </c>
      <c r="AG101" s="90">
        <f t="shared" si="36"/>
        <v>138</v>
      </c>
      <c r="AH101" s="90">
        <f t="shared" si="37"/>
        <v>0</v>
      </c>
      <c r="AI101" s="90">
        <f t="shared" si="38"/>
        <v>0</v>
      </c>
    </row>
    <row r="102" spans="1:35" ht="15.75" customHeight="1">
      <c r="A102" s="12"/>
      <c r="B102" s="19" t="s">
        <v>327</v>
      </c>
      <c r="C102" s="25">
        <v>98</v>
      </c>
      <c r="D102" s="19" t="s">
        <v>23</v>
      </c>
      <c r="E102" s="28"/>
      <c r="F102" s="42">
        <f>IF(E102="","",VLOOKUP(E102,Tabel!$A$1:$B$106,2,FALSE))</f>
      </c>
      <c r="G102" s="28">
        <v>19</v>
      </c>
      <c r="H102" s="42">
        <f>IF(G102="","",VLOOKUP(G102,Tabel!$A$1:$B$106,2,FALSE))</f>
        <v>114</v>
      </c>
      <c r="I102" s="28">
        <v>21</v>
      </c>
      <c r="J102" s="42">
        <f>IF(I102="","",VLOOKUP(I102,Tabel!$A$1:$B$106,2,FALSE))</f>
        <v>107</v>
      </c>
      <c r="K102" s="25"/>
      <c r="L102" s="42">
        <f>IF(K102="","",VLOOKUP(K102,Tabel!$A$1:$B$106,2,FALSE))</f>
      </c>
      <c r="M102" s="11"/>
      <c r="N102" s="42">
        <f>IF(M102="","",VLOOKUP(M102,Tabel!$A$1:$B$106,2,FALSE))</f>
      </c>
      <c r="O102" s="11"/>
      <c r="P102" s="42"/>
      <c r="Q102" s="11"/>
      <c r="R102" s="42"/>
      <c r="S102" s="12"/>
      <c r="T102" s="42"/>
      <c r="U102" s="12">
        <v>18</v>
      </c>
      <c r="V102" s="42">
        <f>IF(U102="","",VLOOKUP(U102,Tabel!$A$1:$B$106,2,FALSE))</f>
        <v>118</v>
      </c>
      <c r="W102" s="86">
        <f t="shared" si="27"/>
        <v>339</v>
      </c>
      <c r="X102" s="86">
        <f t="shared" si="28"/>
        <v>0</v>
      </c>
      <c r="Y102" s="96">
        <f>SUMPRODUCT(LARGE(AA102:AI102,{1,2,3,4,5,6}))+X102</f>
        <v>339</v>
      </c>
      <c r="Z102" s="115">
        <f t="shared" si="29"/>
        <v>3</v>
      </c>
      <c r="AA102" s="90">
        <f t="shared" si="30"/>
      </c>
      <c r="AB102" s="90">
        <f t="shared" si="31"/>
        <v>114</v>
      </c>
      <c r="AC102" s="89">
        <f t="shared" si="32"/>
        <v>107</v>
      </c>
      <c r="AD102" s="89">
        <f t="shared" si="33"/>
      </c>
      <c r="AE102" s="90">
        <f t="shared" si="34"/>
      </c>
      <c r="AF102" s="90">
        <f t="shared" si="35"/>
        <v>0</v>
      </c>
      <c r="AG102" s="90">
        <f t="shared" si="36"/>
        <v>0</v>
      </c>
      <c r="AH102" s="90">
        <f t="shared" si="37"/>
        <v>0</v>
      </c>
      <c r="AI102" s="90">
        <f t="shared" si="38"/>
        <v>118</v>
      </c>
    </row>
    <row r="103" spans="1:35" ht="15.75" customHeight="1">
      <c r="A103" s="12"/>
      <c r="B103" s="19" t="s">
        <v>331</v>
      </c>
      <c r="C103" s="25">
        <v>98</v>
      </c>
      <c r="D103" s="19" t="s">
        <v>23</v>
      </c>
      <c r="E103" s="28"/>
      <c r="F103" s="42">
        <f>IF(E103="","",VLOOKUP(E103,Tabel!$A$1:$B$106,2,FALSE))</f>
      </c>
      <c r="G103" s="28">
        <v>4</v>
      </c>
      <c r="H103" s="42">
        <f>IF(G103="","",VLOOKUP(G103,Tabel!$A$1:$B$106,2,FALSE))</f>
        <v>180</v>
      </c>
      <c r="I103" s="28"/>
      <c r="J103" s="42">
        <f>IF(I103="","",VLOOKUP(I103,Tabel!$A$1:$B$106,2,FALSE))</f>
      </c>
      <c r="K103" s="25"/>
      <c r="L103" s="42">
        <f>IF(K103="","",VLOOKUP(K103,Tabel!$A$1:$B$106,2,FALSE))</f>
      </c>
      <c r="M103" s="11"/>
      <c r="N103" s="42"/>
      <c r="O103" s="11"/>
      <c r="P103" s="42"/>
      <c r="Q103" s="11"/>
      <c r="R103" s="42"/>
      <c r="S103" s="12"/>
      <c r="T103" s="42"/>
      <c r="U103" s="12">
        <v>9</v>
      </c>
      <c r="V103" s="42">
        <f>IF(U103="","",VLOOKUP(U103,Tabel!$A$1:$B$106,2,FALSE))</f>
        <v>155</v>
      </c>
      <c r="W103" s="86">
        <f t="shared" si="27"/>
        <v>335</v>
      </c>
      <c r="X103" s="86">
        <f t="shared" si="28"/>
        <v>0</v>
      </c>
      <c r="Y103" s="96">
        <f>SUMPRODUCT(LARGE(AA103:AI103,{1,2,3,4,5,6}))+X103</f>
        <v>335</v>
      </c>
      <c r="Z103" s="115">
        <f t="shared" si="29"/>
        <v>2</v>
      </c>
      <c r="AA103" s="90">
        <f t="shared" si="30"/>
      </c>
      <c r="AB103" s="90">
        <f t="shared" si="31"/>
        <v>180</v>
      </c>
      <c r="AC103" s="89">
        <f t="shared" si="32"/>
      </c>
      <c r="AD103" s="89">
        <f t="shared" si="33"/>
      </c>
      <c r="AE103" s="90">
        <f t="shared" si="34"/>
        <v>0</v>
      </c>
      <c r="AF103" s="90">
        <f t="shared" si="35"/>
        <v>0</v>
      </c>
      <c r="AG103" s="90">
        <f t="shared" si="36"/>
        <v>0</v>
      </c>
      <c r="AH103" s="90">
        <f t="shared" si="37"/>
        <v>0</v>
      </c>
      <c r="AI103" s="90">
        <f t="shared" si="38"/>
        <v>155</v>
      </c>
    </row>
    <row r="104" spans="1:35" ht="15.75" customHeight="1">
      <c r="A104" s="12"/>
      <c r="B104" s="26" t="s">
        <v>700</v>
      </c>
      <c r="C104" s="29">
        <v>98</v>
      </c>
      <c r="D104" s="26" t="s">
        <v>652</v>
      </c>
      <c r="E104" s="26"/>
      <c r="F104" s="101"/>
      <c r="G104" s="26"/>
      <c r="H104" s="101"/>
      <c r="I104" s="26"/>
      <c r="J104" s="101"/>
      <c r="K104" s="26"/>
      <c r="L104" s="101"/>
      <c r="M104" s="26"/>
      <c r="N104" s="101"/>
      <c r="O104" s="29"/>
      <c r="P104" s="101"/>
      <c r="Q104" s="29"/>
      <c r="R104" s="101"/>
      <c r="S104" s="26">
        <v>9</v>
      </c>
      <c r="T104" s="42">
        <f>IF(S104="","",VLOOKUP(S104,Tabel!$A$1:$B$106,2,FALSE))</f>
        <v>155</v>
      </c>
      <c r="U104" s="26">
        <v>5</v>
      </c>
      <c r="V104" s="42">
        <f>IF(U104="","",VLOOKUP(U104,Tabel!$A$1:$B$106,2,FALSE))</f>
        <v>175</v>
      </c>
      <c r="W104" s="86">
        <f t="shared" si="27"/>
        <v>330</v>
      </c>
      <c r="X104" s="86">
        <f t="shared" si="28"/>
        <v>0</v>
      </c>
      <c r="Y104" s="96">
        <f>SUMPRODUCT(LARGE(AA104:AI104,{1,2,3,4,5,6}))+X104</f>
        <v>330</v>
      </c>
      <c r="Z104" s="115">
        <f t="shared" si="29"/>
        <v>2</v>
      </c>
      <c r="AA104" s="90">
        <f t="shared" si="30"/>
        <v>0</v>
      </c>
      <c r="AB104" s="90">
        <f t="shared" si="31"/>
        <v>0</v>
      </c>
      <c r="AC104" s="89">
        <f t="shared" si="32"/>
        <v>0</v>
      </c>
      <c r="AD104" s="89">
        <f t="shared" si="33"/>
        <v>0</v>
      </c>
      <c r="AE104" s="90">
        <f t="shared" si="34"/>
        <v>0</v>
      </c>
      <c r="AF104" s="90">
        <f t="shared" si="35"/>
        <v>0</v>
      </c>
      <c r="AG104" s="90">
        <f t="shared" si="36"/>
        <v>0</v>
      </c>
      <c r="AH104" s="90">
        <f t="shared" si="37"/>
        <v>155</v>
      </c>
      <c r="AI104" s="90">
        <f t="shared" si="38"/>
        <v>175</v>
      </c>
    </row>
    <row r="105" spans="1:35" ht="15.75" customHeight="1">
      <c r="A105" s="12"/>
      <c r="B105" s="73" t="s">
        <v>522</v>
      </c>
      <c r="C105" s="75">
        <v>98</v>
      </c>
      <c r="D105" s="73" t="s">
        <v>30</v>
      </c>
      <c r="E105" s="77"/>
      <c r="F105" s="76">
        <f>IF(E105="","",VLOOKUP(E105,Tabel!$A$1:$B$106,2,FALSE))</f>
      </c>
      <c r="G105" s="77"/>
      <c r="H105" s="76">
        <f>IF(G105="","",VLOOKUP(G105,Tabel!$A$1:$B$106,2,FALSE))</f>
      </c>
      <c r="I105" s="77">
        <v>10</v>
      </c>
      <c r="J105" s="76">
        <f>IF(I105="","",VLOOKUP(I105,Tabel!$A$1:$B$106,2,FALSE))</f>
        <v>150</v>
      </c>
      <c r="K105" s="75"/>
      <c r="L105" s="76">
        <f>IF(K105="","",VLOOKUP(K105,Tabel!$A$1:$B$106,2,FALSE))</f>
      </c>
      <c r="M105" s="78"/>
      <c r="N105" s="76"/>
      <c r="O105" s="78">
        <v>9</v>
      </c>
      <c r="P105" s="76">
        <f>IF(O105="","",VLOOKUP(O105,Tabel!$A$1:$B$106,2,FALSE))</f>
        <v>155</v>
      </c>
      <c r="Q105" s="78"/>
      <c r="R105" s="76"/>
      <c r="S105" s="79"/>
      <c r="T105" s="76"/>
      <c r="U105" s="79"/>
      <c r="V105" s="76"/>
      <c r="W105" s="80">
        <f t="shared" si="27"/>
        <v>305</v>
      </c>
      <c r="X105" s="80">
        <f t="shared" si="28"/>
        <v>0</v>
      </c>
      <c r="Y105" s="93">
        <f>SUMPRODUCT(LARGE(AA105:AI105,{1,2,3,4,5,6}))+X105</f>
        <v>305</v>
      </c>
      <c r="Z105" s="115">
        <f t="shared" si="29"/>
        <v>2</v>
      </c>
      <c r="AA105" s="90">
        <f t="shared" si="30"/>
      </c>
      <c r="AB105" s="90">
        <f t="shared" si="31"/>
      </c>
      <c r="AC105" s="89">
        <f t="shared" si="32"/>
        <v>150</v>
      </c>
      <c r="AD105" s="89">
        <f t="shared" si="33"/>
      </c>
      <c r="AE105" s="90">
        <f t="shared" si="34"/>
        <v>0</v>
      </c>
      <c r="AF105" s="90">
        <f t="shared" si="35"/>
        <v>155</v>
      </c>
      <c r="AG105" s="90">
        <f t="shared" si="36"/>
        <v>0</v>
      </c>
      <c r="AH105" s="90">
        <f t="shared" si="37"/>
        <v>0</v>
      </c>
      <c r="AI105" s="90">
        <f t="shared" si="38"/>
        <v>0</v>
      </c>
    </row>
    <row r="106" spans="1:35" ht="15.75" customHeight="1">
      <c r="A106" s="12"/>
      <c r="B106" s="19" t="s">
        <v>526</v>
      </c>
      <c r="C106" s="25">
        <v>98</v>
      </c>
      <c r="D106" s="19" t="s">
        <v>29</v>
      </c>
      <c r="E106" s="28">
        <v>26</v>
      </c>
      <c r="F106" s="42">
        <f>IF(E106="","",VLOOKUP(E106,Tabel!$A$1:$B$106,2,FALSE))</f>
        <v>92</v>
      </c>
      <c r="G106" s="28"/>
      <c r="H106" s="42">
        <f>IF(G106="","",VLOOKUP(G106,Tabel!$A$1:$B$106,2,FALSE))</f>
      </c>
      <c r="I106" s="28"/>
      <c r="J106" s="42">
        <f>IF(I106="","",VLOOKUP(I106,Tabel!$A$1:$B$106,2,FALSE))</f>
      </c>
      <c r="K106" s="11">
        <v>21</v>
      </c>
      <c r="L106" s="42">
        <f>IF(K106="","",VLOOKUP(K106,Tabel!$A$1:$B$106,2,FALSE))</f>
        <v>107</v>
      </c>
      <c r="M106" s="11"/>
      <c r="N106" s="42">
        <f>IF(M106="","",VLOOKUP(M106,Tabel!$A$1:$B$106,2,FALSE))</f>
      </c>
      <c r="O106" s="11"/>
      <c r="P106" s="42"/>
      <c r="Q106" s="11"/>
      <c r="R106" s="42"/>
      <c r="S106" s="12">
        <v>25</v>
      </c>
      <c r="T106" s="42">
        <f>IF(S106="","",VLOOKUP(S106,Tabel!$A$1:$B$106,2,FALSE))</f>
        <v>95</v>
      </c>
      <c r="U106" s="12"/>
      <c r="V106" s="42"/>
      <c r="W106" s="86">
        <f t="shared" si="27"/>
        <v>294</v>
      </c>
      <c r="X106" s="86">
        <f t="shared" si="28"/>
        <v>0</v>
      </c>
      <c r="Y106" s="96">
        <f>SUMPRODUCT(LARGE(AA106:AI106,{1,2,3,4,5,6}))+X106</f>
        <v>294</v>
      </c>
      <c r="Z106" s="115">
        <f t="shared" si="29"/>
        <v>3</v>
      </c>
      <c r="AA106" s="90">
        <f t="shared" si="30"/>
        <v>92</v>
      </c>
      <c r="AB106" s="90">
        <f t="shared" si="31"/>
      </c>
      <c r="AC106" s="89">
        <f t="shared" si="32"/>
      </c>
      <c r="AD106" s="89">
        <f t="shared" si="33"/>
        <v>107</v>
      </c>
      <c r="AE106" s="90">
        <f t="shared" si="34"/>
      </c>
      <c r="AF106" s="90">
        <f t="shared" si="35"/>
        <v>0</v>
      </c>
      <c r="AG106" s="90">
        <f t="shared" si="36"/>
        <v>0</v>
      </c>
      <c r="AH106" s="90">
        <f t="shared" si="37"/>
        <v>95</v>
      </c>
      <c r="AI106" s="90">
        <f t="shared" si="38"/>
        <v>0</v>
      </c>
    </row>
    <row r="107" spans="1:35" ht="15.75" customHeight="1">
      <c r="A107" s="12"/>
      <c r="B107" s="26" t="s">
        <v>702</v>
      </c>
      <c r="C107" s="29">
        <v>98</v>
      </c>
      <c r="D107" s="26" t="s">
        <v>33</v>
      </c>
      <c r="E107" s="26"/>
      <c r="F107" s="101"/>
      <c r="G107" s="26"/>
      <c r="H107" s="101"/>
      <c r="I107" s="26"/>
      <c r="J107" s="101"/>
      <c r="K107" s="26"/>
      <c r="L107" s="101"/>
      <c r="M107" s="26"/>
      <c r="N107" s="101"/>
      <c r="O107" s="29"/>
      <c r="P107" s="101"/>
      <c r="Q107" s="29"/>
      <c r="R107" s="101"/>
      <c r="S107" s="26">
        <v>18</v>
      </c>
      <c r="T107" s="42">
        <f>IF(S107="","",VLOOKUP(S107,Tabel!$A$1:$B$106,2,FALSE))</f>
        <v>118</v>
      </c>
      <c r="U107" s="26">
        <v>16</v>
      </c>
      <c r="V107" s="42">
        <f>IF(U107="","",VLOOKUP(U107,Tabel!$A$1:$B$106,2,FALSE))</f>
        <v>126</v>
      </c>
      <c r="W107" s="86">
        <f t="shared" si="27"/>
        <v>244</v>
      </c>
      <c r="X107" s="86">
        <f t="shared" si="28"/>
        <v>0</v>
      </c>
      <c r="Y107" s="96">
        <f>SUMPRODUCT(LARGE(AA107:AI107,{1,2,3,4,5,6}))+X107</f>
        <v>244</v>
      </c>
      <c r="Z107" s="115">
        <f t="shared" si="29"/>
        <v>2</v>
      </c>
      <c r="AA107" s="90">
        <f t="shared" si="30"/>
        <v>0</v>
      </c>
      <c r="AB107" s="90">
        <f t="shared" si="31"/>
        <v>0</v>
      </c>
      <c r="AC107" s="89">
        <f t="shared" si="32"/>
        <v>0</v>
      </c>
      <c r="AD107" s="89">
        <f t="shared" si="33"/>
        <v>0</v>
      </c>
      <c r="AE107" s="90">
        <f t="shared" si="34"/>
        <v>0</v>
      </c>
      <c r="AF107" s="90">
        <f t="shared" si="35"/>
        <v>0</v>
      </c>
      <c r="AG107" s="90">
        <f t="shared" si="36"/>
        <v>0</v>
      </c>
      <c r="AH107" s="90">
        <f t="shared" si="37"/>
        <v>118</v>
      </c>
      <c r="AI107" s="90">
        <f t="shared" si="38"/>
        <v>126</v>
      </c>
    </row>
    <row r="108" spans="1:35" ht="15.75" customHeight="1">
      <c r="A108" s="12"/>
      <c r="B108" s="19" t="s">
        <v>326</v>
      </c>
      <c r="C108" s="25">
        <v>98</v>
      </c>
      <c r="D108" s="19" t="s">
        <v>29</v>
      </c>
      <c r="E108" s="28">
        <v>16</v>
      </c>
      <c r="F108" s="42">
        <f>IF(E108="","",VLOOKUP(E108,Tabel!$A$1:$B$106,2,FALSE))</f>
        <v>126</v>
      </c>
      <c r="G108" s="28"/>
      <c r="H108" s="42">
        <f>IF(G108="","",VLOOKUP(G108,Tabel!$A$1:$B$106,2,FALSE))</f>
      </c>
      <c r="I108" s="28">
        <v>23</v>
      </c>
      <c r="J108" s="42">
        <f>IF(I108="","",VLOOKUP(I108,Tabel!$A$1:$B$106,2,FALSE))</f>
        <v>101</v>
      </c>
      <c r="K108" s="25"/>
      <c r="L108" s="42">
        <f>IF(K108="","",VLOOKUP(K108,Tabel!$A$1:$B$106,2,FALSE))</f>
      </c>
      <c r="M108" s="11"/>
      <c r="N108" s="42">
        <f>IF(M108="","",VLOOKUP(M108,Tabel!$A$1:$B$106,2,FALSE))</f>
      </c>
      <c r="O108" s="11"/>
      <c r="P108" s="42"/>
      <c r="Q108" s="11"/>
      <c r="R108" s="42"/>
      <c r="S108" s="12"/>
      <c r="T108" s="42"/>
      <c r="U108" s="12"/>
      <c r="V108" s="42"/>
      <c r="W108" s="86">
        <f t="shared" si="27"/>
        <v>227</v>
      </c>
      <c r="X108" s="86">
        <f t="shared" si="28"/>
        <v>0</v>
      </c>
      <c r="Y108" s="96">
        <f>SUMPRODUCT(LARGE(AA108:AI108,{1,2,3,4,5,6}))+X108</f>
        <v>227</v>
      </c>
      <c r="Z108" s="115">
        <f t="shared" si="29"/>
        <v>2</v>
      </c>
      <c r="AA108" s="90">
        <f t="shared" si="30"/>
        <v>126</v>
      </c>
      <c r="AB108" s="90">
        <f t="shared" si="31"/>
      </c>
      <c r="AC108" s="89">
        <f t="shared" si="32"/>
        <v>101</v>
      </c>
      <c r="AD108" s="89">
        <f t="shared" si="33"/>
      </c>
      <c r="AE108" s="90">
        <f t="shared" si="34"/>
      </c>
      <c r="AF108" s="90">
        <f t="shared" si="35"/>
        <v>0</v>
      </c>
      <c r="AG108" s="90">
        <f t="shared" si="36"/>
        <v>0</v>
      </c>
      <c r="AH108" s="90">
        <f t="shared" si="37"/>
        <v>0</v>
      </c>
      <c r="AI108" s="90">
        <f t="shared" si="38"/>
        <v>0</v>
      </c>
    </row>
    <row r="109" spans="1:35" ht="15.75" customHeight="1">
      <c r="A109" s="12"/>
      <c r="B109" s="19" t="s">
        <v>329</v>
      </c>
      <c r="C109" s="25">
        <v>98</v>
      </c>
      <c r="D109" s="19" t="s">
        <v>25</v>
      </c>
      <c r="E109" s="28">
        <v>14</v>
      </c>
      <c r="F109" s="42">
        <f>IF(E109="","",VLOOKUP(E109,Tabel!$A$1:$B$106,2,FALSE))</f>
        <v>134</v>
      </c>
      <c r="G109" s="28"/>
      <c r="H109" s="42">
        <f>IF(G109="","",VLOOKUP(G109,Tabel!$A$1:$B$106,2,FALSE))</f>
      </c>
      <c r="I109" s="28">
        <v>35</v>
      </c>
      <c r="J109" s="42">
        <f>IF(I109="","",VLOOKUP(I109,Tabel!$A$1:$B$106,2,FALSE))</f>
        <v>65</v>
      </c>
      <c r="K109" s="25"/>
      <c r="L109" s="42">
        <f>IF(K109="","",VLOOKUP(K109,Tabel!$A$1:$B$106,2,FALSE))</f>
      </c>
      <c r="M109" s="11"/>
      <c r="N109" s="42">
        <f>IF(M109="","",VLOOKUP(M109,Tabel!$A$1:$B$106,2,FALSE))</f>
      </c>
      <c r="O109" s="11"/>
      <c r="P109" s="42"/>
      <c r="Q109" s="11"/>
      <c r="R109" s="42"/>
      <c r="S109" s="12"/>
      <c r="T109" s="42"/>
      <c r="U109" s="12"/>
      <c r="V109" s="42"/>
      <c r="W109" s="86">
        <f t="shared" si="27"/>
        <v>199</v>
      </c>
      <c r="X109" s="86">
        <f t="shared" si="28"/>
        <v>0</v>
      </c>
      <c r="Y109" s="96">
        <f>SUMPRODUCT(LARGE(AA109:AI109,{1,2,3,4,5,6}))+X109</f>
        <v>199</v>
      </c>
      <c r="Z109" s="115">
        <f t="shared" si="29"/>
        <v>2</v>
      </c>
      <c r="AA109" s="90">
        <f t="shared" si="30"/>
        <v>134</v>
      </c>
      <c r="AB109" s="90">
        <f t="shared" si="31"/>
      </c>
      <c r="AC109" s="89">
        <f t="shared" si="32"/>
        <v>65</v>
      </c>
      <c r="AD109" s="89">
        <f t="shared" si="33"/>
      </c>
      <c r="AE109" s="90">
        <f t="shared" si="34"/>
      </c>
      <c r="AF109" s="90">
        <f t="shared" si="35"/>
        <v>0</v>
      </c>
      <c r="AG109" s="90">
        <f t="shared" si="36"/>
        <v>0</v>
      </c>
      <c r="AH109" s="90">
        <f t="shared" si="37"/>
        <v>0</v>
      </c>
      <c r="AI109" s="90">
        <f t="shared" si="38"/>
        <v>0</v>
      </c>
    </row>
    <row r="110" spans="1:35" ht="15.75" customHeight="1">
      <c r="A110" s="12"/>
      <c r="B110" s="19" t="s">
        <v>330</v>
      </c>
      <c r="C110" s="25">
        <v>98</v>
      </c>
      <c r="D110" s="19" t="s">
        <v>25</v>
      </c>
      <c r="E110" s="28">
        <v>24</v>
      </c>
      <c r="F110" s="42">
        <f>IF(E110="","",VLOOKUP(E110,Tabel!$A$1:$B$106,2,FALSE))</f>
        <v>98</v>
      </c>
      <c r="G110" s="28"/>
      <c r="H110" s="42">
        <f>IF(G110="","",VLOOKUP(G110,Tabel!$A$1:$B$106,2,FALSE))</f>
      </c>
      <c r="I110" s="28">
        <v>24</v>
      </c>
      <c r="J110" s="42">
        <f>IF(I110="","",VLOOKUP(I110,Tabel!$A$1:$B$106,2,FALSE))</f>
        <v>98</v>
      </c>
      <c r="K110" s="25"/>
      <c r="L110" s="42">
        <f>IF(K110="","",VLOOKUP(K110,Tabel!$A$1:$B$106,2,FALSE))</f>
      </c>
      <c r="M110" s="11"/>
      <c r="N110" s="42">
        <f>IF(M110="","",VLOOKUP(M110,Tabel!$A$1:$B$106,2,FALSE))</f>
      </c>
      <c r="O110" s="11"/>
      <c r="P110" s="42"/>
      <c r="Q110" s="11"/>
      <c r="R110" s="42"/>
      <c r="S110" s="12"/>
      <c r="T110" s="42"/>
      <c r="U110" s="12"/>
      <c r="V110" s="42"/>
      <c r="W110" s="86">
        <f t="shared" si="27"/>
        <v>196</v>
      </c>
      <c r="X110" s="86">
        <f t="shared" si="28"/>
        <v>0</v>
      </c>
      <c r="Y110" s="96">
        <f>SUMPRODUCT(LARGE(AA110:AI110,{1,2,3,4,5,6}))+X110</f>
        <v>196</v>
      </c>
      <c r="Z110" s="115">
        <f t="shared" si="29"/>
        <v>2</v>
      </c>
      <c r="AA110" s="90">
        <f t="shared" si="30"/>
        <v>98</v>
      </c>
      <c r="AB110" s="90">
        <f t="shared" si="31"/>
      </c>
      <c r="AC110" s="89">
        <f t="shared" si="32"/>
        <v>98</v>
      </c>
      <c r="AD110" s="89">
        <f t="shared" si="33"/>
      </c>
      <c r="AE110" s="90">
        <f t="shared" si="34"/>
      </c>
      <c r="AF110" s="90">
        <f t="shared" si="35"/>
        <v>0</v>
      </c>
      <c r="AG110" s="90">
        <f t="shared" si="36"/>
        <v>0</v>
      </c>
      <c r="AH110" s="90">
        <f t="shared" si="37"/>
        <v>0</v>
      </c>
      <c r="AI110" s="90">
        <f t="shared" si="38"/>
        <v>0</v>
      </c>
    </row>
    <row r="111" spans="1:35" ht="15.75" customHeight="1">
      <c r="A111" s="12"/>
      <c r="B111" s="19" t="s">
        <v>521</v>
      </c>
      <c r="C111" s="25">
        <v>98</v>
      </c>
      <c r="D111" s="19" t="s">
        <v>339</v>
      </c>
      <c r="E111" s="28"/>
      <c r="F111" s="42">
        <f>IF(E111="","",VLOOKUP(E111,Tabel!$A$1:$B$106,2,FALSE))</f>
      </c>
      <c r="G111" s="28"/>
      <c r="H111" s="42">
        <f>IF(G111="","",VLOOKUP(G111,Tabel!$A$1:$B$106,2,FALSE))</f>
      </c>
      <c r="I111" s="28">
        <v>2</v>
      </c>
      <c r="J111" s="42">
        <f>IF(I111="","",VLOOKUP(I111,Tabel!$A$1:$B$106,2,FALSE))</f>
        <v>190</v>
      </c>
      <c r="K111" s="25"/>
      <c r="L111" s="42">
        <f>IF(K111="","",VLOOKUP(K111,Tabel!$A$1:$B$106,2,FALSE))</f>
      </c>
      <c r="M111" s="11"/>
      <c r="N111" s="42"/>
      <c r="O111" s="11"/>
      <c r="P111" s="42"/>
      <c r="Q111" s="11"/>
      <c r="R111" s="42"/>
      <c r="S111" s="12"/>
      <c r="T111" s="42"/>
      <c r="U111" s="12"/>
      <c r="V111" s="42"/>
      <c r="W111" s="86">
        <f t="shared" si="27"/>
        <v>190</v>
      </c>
      <c r="X111" s="86">
        <f t="shared" si="28"/>
        <v>0</v>
      </c>
      <c r="Y111" s="96">
        <f>SUMPRODUCT(LARGE(AA111:AI111,{1,2,3,4,5,6}))+X111</f>
        <v>190</v>
      </c>
      <c r="Z111" s="115">
        <f t="shared" si="29"/>
        <v>1</v>
      </c>
      <c r="AA111" s="90">
        <f t="shared" si="30"/>
      </c>
      <c r="AB111" s="90">
        <f t="shared" si="31"/>
      </c>
      <c r="AC111" s="89">
        <f t="shared" si="32"/>
        <v>190</v>
      </c>
      <c r="AD111" s="89">
        <f t="shared" si="33"/>
      </c>
      <c r="AE111" s="90">
        <f t="shared" si="34"/>
        <v>0</v>
      </c>
      <c r="AF111" s="90">
        <f t="shared" si="35"/>
        <v>0</v>
      </c>
      <c r="AG111" s="90">
        <f t="shared" si="36"/>
        <v>0</v>
      </c>
      <c r="AH111" s="90">
        <f t="shared" si="37"/>
        <v>0</v>
      </c>
      <c r="AI111" s="90">
        <f t="shared" si="38"/>
        <v>0</v>
      </c>
    </row>
    <row r="112" spans="1:35" ht="15.75" customHeight="1">
      <c r="A112" s="12"/>
      <c r="B112" s="19" t="s">
        <v>52</v>
      </c>
      <c r="C112" s="25">
        <v>98</v>
      </c>
      <c r="D112" s="19" t="s">
        <v>35</v>
      </c>
      <c r="E112" s="28"/>
      <c r="F112" s="42">
        <f>IF(E112="","",VLOOKUP(E112,Tabel!$A$1:$B$106,2,FALSE))</f>
      </c>
      <c r="G112" s="28">
        <v>2</v>
      </c>
      <c r="H112" s="42">
        <f>IF(G112="","",VLOOKUP(G112,Tabel!$A$1:$B$106,2,FALSE))</f>
        <v>190</v>
      </c>
      <c r="I112" s="28"/>
      <c r="J112" s="42">
        <f>IF(I112="","",VLOOKUP(I112,Tabel!$A$1:$B$106,2,FALSE))</f>
      </c>
      <c r="K112" s="25"/>
      <c r="L112" s="42">
        <f>IF(K112="","",VLOOKUP(K112,Tabel!$A$1:$B$106,2,FALSE))</f>
      </c>
      <c r="M112" s="11"/>
      <c r="N112" s="42"/>
      <c r="O112" s="11"/>
      <c r="P112" s="42"/>
      <c r="Q112" s="11"/>
      <c r="R112" s="42"/>
      <c r="S112" s="12"/>
      <c r="T112" s="42"/>
      <c r="U112" s="12"/>
      <c r="V112" s="42"/>
      <c r="W112" s="86">
        <f t="shared" si="27"/>
        <v>190</v>
      </c>
      <c r="X112" s="86">
        <f t="shared" si="28"/>
        <v>0</v>
      </c>
      <c r="Y112" s="96">
        <f>SUMPRODUCT(LARGE(AA112:AI112,{1,2,3,4,5,6}))+X112</f>
        <v>190</v>
      </c>
      <c r="Z112" s="115">
        <f t="shared" si="29"/>
        <v>1</v>
      </c>
      <c r="AA112" s="90">
        <f t="shared" si="30"/>
      </c>
      <c r="AB112" s="90">
        <f t="shared" si="31"/>
        <v>190</v>
      </c>
      <c r="AC112" s="89">
        <f t="shared" si="32"/>
      </c>
      <c r="AD112" s="89">
        <f t="shared" si="33"/>
      </c>
      <c r="AE112" s="90">
        <f t="shared" si="34"/>
        <v>0</v>
      </c>
      <c r="AF112" s="90">
        <f t="shared" si="35"/>
        <v>0</v>
      </c>
      <c r="AG112" s="90">
        <f t="shared" si="36"/>
        <v>0</v>
      </c>
      <c r="AH112" s="90">
        <f t="shared" si="37"/>
        <v>0</v>
      </c>
      <c r="AI112" s="90">
        <f t="shared" si="38"/>
        <v>0</v>
      </c>
    </row>
    <row r="113" spans="1:35" ht="15.75" customHeight="1">
      <c r="A113" s="12"/>
      <c r="B113" s="19" t="s">
        <v>604</v>
      </c>
      <c r="C113" s="25">
        <v>98</v>
      </c>
      <c r="D113" s="19" t="s">
        <v>176</v>
      </c>
      <c r="E113" s="11"/>
      <c r="F113" s="42"/>
      <c r="G113" s="11"/>
      <c r="H113" s="42"/>
      <c r="I113" s="11"/>
      <c r="J113" s="42"/>
      <c r="K113" s="11"/>
      <c r="L113" s="42"/>
      <c r="M113" s="11">
        <v>4</v>
      </c>
      <c r="N113" s="42">
        <f>IF(M113="","",VLOOKUP(M113,Tabel!$A$1:$B$106,2,FALSE))</f>
        <v>180</v>
      </c>
      <c r="O113" s="11"/>
      <c r="P113" s="42"/>
      <c r="Q113" s="11"/>
      <c r="R113" s="42"/>
      <c r="S113" s="12"/>
      <c r="T113" s="42"/>
      <c r="U113" s="12"/>
      <c r="V113" s="42"/>
      <c r="W113" s="86">
        <f t="shared" si="27"/>
        <v>180</v>
      </c>
      <c r="X113" s="86">
        <f t="shared" si="28"/>
        <v>0</v>
      </c>
      <c r="Y113" s="96">
        <f>SUMPRODUCT(LARGE(AA113:AI113,{1,2,3,4,5,6}))+X113</f>
        <v>180</v>
      </c>
      <c r="Z113" s="115">
        <f t="shared" si="29"/>
        <v>1</v>
      </c>
      <c r="AA113" s="90">
        <f t="shared" si="30"/>
        <v>0</v>
      </c>
      <c r="AB113" s="90">
        <f t="shared" si="31"/>
        <v>0</v>
      </c>
      <c r="AC113" s="89">
        <f t="shared" si="32"/>
        <v>0</v>
      </c>
      <c r="AD113" s="89">
        <f t="shared" si="33"/>
        <v>0</v>
      </c>
      <c r="AE113" s="90">
        <f t="shared" si="34"/>
        <v>180</v>
      </c>
      <c r="AF113" s="90">
        <f t="shared" si="35"/>
        <v>0</v>
      </c>
      <c r="AG113" s="90">
        <f t="shared" si="36"/>
        <v>0</v>
      </c>
      <c r="AH113" s="90">
        <f t="shared" si="37"/>
        <v>0</v>
      </c>
      <c r="AI113" s="90">
        <f t="shared" si="38"/>
        <v>0</v>
      </c>
    </row>
    <row r="114" spans="1:35" ht="15.75" customHeight="1">
      <c r="A114" s="12"/>
      <c r="B114" s="19" t="s">
        <v>332</v>
      </c>
      <c r="C114" s="25">
        <v>98</v>
      </c>
      <c r="D114" s="19" t="s">
        <v>29</v>
      </c>
      <c r="E114" s="28">
        <v>23</v>
      </c>
      <c r="F114" s="42">
        <f>IF(E114="","",VLOOKUP(E114,Tabel!$A$1:$B$106,2,FALSE))</f>
        <v>101</v>
      </c>
      <c r="G114" s="28"/>
      <c r="H114" s="42">
        <f>IF(G114="","",VLOOKUP(G114,Tabel!$A$1:$B$106,2,FALSE))</f>
      </c>
      <c r="I114" s="28">
        <v>31</v>
      </c>
      <c r="J114" s="42">
        <f>IF(I114="","",VLOOKUP(I114,Tabel!$A$1:$B$106,2,FALSE))</f>
        <v>77</v>
      </c>
      <c r="K114" s="25"/>
      <c r="L114" s="42">
        <f>IF(K114="","",VLOOKUP(K114,Tabel!$A$1:$B$106,2,FALSE))</f>
      </c>
      <c r="M114" s="11"/>
      <c r="N114" s="42"/>
      <c r="O114" s="11"/>
      <c r="P114" s="42"/>
      <c r="Q114" s="11"/>
      <c r="R114" s="42"/>
      <c r="S114" s="12"/>
      <c r="T114" s="42"/>
      <c r="U114" s="12"/>
      <c r="V114" s="42"/>
      <c r="W114" s="86">
        <f t="shared" si="27"/>
        <v>178</v>
      </c>
      <c r="X114" s="86">
        <f t="shared" si="28"/>
        <v>0</v>
      </c>
      <c r="Y114" s="96">
        <f>SUMPRODUCT(LARGE(AA114:AI114,{1,2,3,4,5,6}))+X114</f>
        <v>178</v>
      </c>
      <c r="Z114" s="115">
        <f t="shared" si="29"/>
        <v>2</v>
      </c>
      <c r="AA114" s="90">
        <f t="shared" si="30"/>
        <v>101</v>
      </c>
      <c r="AB114" s="90">
        <f t="shared" si="31"/>
      </c>
      <c r="AC114" s="89">
        <f t="shared" si="32"/>
        <v>77</v>
      </c>
      <c r="AD114" s="89">
        <f t="shared" si="33"/>
      </c>
      <c r="AE114" s="90">
        <f t="shared" si="34"/>
        <v>0</v>
      </c>
      <c r="AF114" s="90">
        <f t="shared" si="35"/>
        <v>0</v>
      </c>
      <c r="AG114" s="90">
        <f t="shared" si="36"/>
        <v>0</v>
      </c>
      <c r="AH114" s="90">
        <f t="shared" si="37"/>
        <v>0</v>
      </c>
      <c r="AI114" s="90">
        <f t="shared" si="38"/>
        <v>0</v>
      </c>
    </row>
    <row r="115" spans="1:35" ht="15.75" customHeight="1">
      <c r="A115" s="12"/>
      <c r="B115" s="19" t="s">
        <v>333</v>
      </c>
      <c r="C115" s="25">
        <v>98</v>
      </c>
      <c r="D115" s="19" t="s">
        <v>176</v>
      </c>
      <c r="E115" s="28"/>
      <c r="F115" s="42">
        <f>IF(E115="","",VLOOKUP(E115,Tabel!$A$1:$B$106,2,FALSE))</f>
      </c>
      <c r="G115" s="28">
        <v>6</v>
      </c>
      <c r="H115" s="42">
        <f>IF(G115="","",VLOOKUP(G115,Tabel!$A$1:$B$106,2,FALSE))</f>
        <v>170</v>
      </c>
      <c r="I115" s="28"/>
      <c r="J115" s="42">
        <f>IF(I115="","",VLOOKUP(I115,Tabel!$A$1:$B$106,2,FALSE))</f>
      </c>
      <c r="K115" s="25"/>
      <c r="L115" s="42">
        <f>IF(K115="","",VLOOKUP(K115,Tabel!$A$1:$B$106,2,FALSE))</f>
      </c>
      <c r="M115" s="11"/>
      <c r="N115" s="42"/>
      <c r="O115" s="11"/>
      <c r="P115" s="42"/>
      <c r="Q115" s="11"/>
      <c r="R115" s="42"/>
      <c r="S115" s="12"/>
      <c r="T115" s="42"/>
      <c r="U115" s="12"/>
      <c r="V115" s="42"/>
      <c r="W115" s="86">
        <f t="shared" si="27"/>
        <v>170</v>
      </c>
      <c r="X115" s="86">
        <f t="shared" si="28"/>
        <v>0</v>
      </c>
      <c r="Y115" s="96">
        <f>SUMPRODUCT(LARGE(AA115:AI115,{1,2,3,4,5,6}))+X115</f>
        <v>170</v>
      </c>
      <c r="Z115" s="115">
        <f t="shared" si="29"/>
        <v>1</v>
      </c>
      <c r="AA115" s="90">
        <f t="shared" si="30"/>
      </c>
      <c r="AB115" s="90">
        <f t="shared" si="31"/>
        <v>170</v>
      </c>
      <c r="AC115" s="89">
        <f t="shared" si="32"/>
      </c>
      <c r="AD115" s="89">
        <f t="shared" si="33"/>
      </c>
      <c r="AE115" s="90">
        <f t="shared" si="34"/>
        <v>0</v>
      </c>
      <c r="AF115" s="90">
        <f t="shared" si="35"/>
        <v>0</v>
      </c>
      <c r="AG115" s="90">
        <f t="shared" si="36"/>
        <v>0</v>
      </c>
      <c r="AH115" s="90">
        <f t="shared" si="37"/>
        <v>0</v>
      </c>
      <c r="AI115" s="90">
        <f t="shared" si="38"/>
        <v>0</v>
      </c>
    </row>
    <row r="116" spans="1:35" ht="15.75" customHeight="1">
      <c r="A116" s="12"/>
      <c r="B116" s="19" t="s">
        <v>626</v>
      </c>
      <c r="C116" s="25">
        <v>98</v>
      </c>
      <c r="D116" s="19" t="s">
        <v>627</v>
      </c>
      <c r="E116" s="11"/>
      <c r="F116" s="42"/>
      <c r="G116" s="11"/>
      <c r="H116" s="42"/>
      <c r="I116" s="11"/>
      <c r="J116" s="42"/>
      <c r="K116" s="11"/>
      <c r="L116" s="42"/>
      <c r="M116" s="11"/>
      <c r="N116" s="42"/>
      <c r="O116" s="11">
        <v>7</v>
      </c>
      <c r="P116" s="42">
        <f>IF(O116="","",VLOOKUP(O116,Tabel!$A$1:$B$106,2,FALSE))</f>
        <v>165</v>
      </c>
      <c r="Q116" s="11"/>
      <c r="R116" s="42"/>
      <c r="S116" s="12"/>
      <c r="T116" s="42"/>
      <c r="U116" s="12"/>
      <c r="V116" s="42"/>
      <c r="W116" s="86">
        <f t="shared" si="27"/>
        <v>165</v>
      </c>
      <c r="X116" s="86">
        <f t="shared" si="28"/>
        <v>0</v>
      </c>
      <c r="Y116" s="96">
        <f>SUMPRODUCT(LARGE(AA116:AI116,{1,2,3,4,5,6}))+X116</f>
        <v>165</v>
      </c>
      <c r="Z116" s="115">
        <f t="shared" si="29"/>
        <v>1</v>
      </c>
      <c r="AA116" s="90">
        <f t="shared" si="30"/>
        <v>0</v>
      </c>
      <c r="AB116" s="90">
        <f t="shared" si="31"/>
        <v>0</v>
      </c>
      <c r="AC116" s="89">
        <f t="shared" si="32"/>
        <v>0</v>
      </c>
      <c r="AD116" s="89">
        <f t="shared" si="33"/>
        <v>0</v>
      </c>
      <c r="AE116" s="90">
        <f t="shared" si="34"/>
        <v>0</v>
      </c>
      <c r="AF116" s="90">
        <f t="shared" si="35"/>
        <v>165</v>
      </c>
      <c r="AG116" s="90">
        <f t="shared" si="36"/>
        <v>0</v>
      </c>
      <c r="AH116" s="90">
        <f t="shared" si="37"/>
        <v>0</v>
      </c>
      <c r="AI116" s="90">
        <f t="shared" si="38"/>
        <v>0</v>
      </c>
    </row>
    <row r="117" spans="1:35" ht="15.75" customHeight="1">
      <c r="A117" s="12"/>
      <c r="B117" s="19" t="s">
        <v>334</v>
      </c>
      <c r="C117" s="25">
        <v>98</v>
      </c>
      <c r="D117" s="19" t="s">
        <v>28</v>
      </c>
      <c r="E117" s="28"/>
      <c r="F117" s="42">
        <f>IF(E117="","",VLOOKUP(E117,Tabel!$A$1:$B$106,2,FALSE))</f>
      </c>
      <c r="G117" s="28">
        <v>11</v>
      </c>
      <c r="H117" s="42">
        <f>IF(G117="","",VLOOKUP(G117,Tabel!$A$1:$B$106,2,FALSE))</f>
        <v>146</v>
      </c>
      <c r="I117" s="28"/>
      <c r="J117" s="42">
        <f>IF(I117="","",VLOOKUP(I117,Tabel!$A$1:$B$106,2,FALSE))</f>
      </c>
      <c r="K117" s="25"/>
      <c r="L117" s="42">
        <f>IF(K117="","",VLOOKUP(K117,Tabel!$A$1:$B$106,2,FALSE))</f>
      </c>
      <c r="M117" s="11"/>
      <c r="N117" s="42"/>
      <c r="O117" s="11"/>
      <c r="P117" s="42"/>
      <c r="Q117" s="11"/>
      <c r="R117" s="42"/>
      <c r="S117" s="12"/>
      <c r="T117" s="42"/>
      <c r="U117" s="12"/>
      <c r="V117" s="42"/>
      <c r="W117" s="86">
        <f t="shared" si="27"/>
        <v>146</v>
      </c>
      <c r="X117" s="86">
        <f t="shared" si="28"/>
        <v>0</v>
      </c>
      <c r="Y117" s="96">
        <f>SUMPRODUCT(LARGE(AA117:AI117,{1,2,3,4,5,6}))+X117</f>
        <v>146</v>
      </c>
      <c r="Z117" s="115">
        <f t="shared" si="29"/>
        <v>1</v>
      </c>
      <c r="AA117" s="90">
        <f t="shared" si="30"/>
      </c>
      <c r="AB117" s="90">
        <f t="shared" si="31"/>
        <v>146</v>
      </c>
      <c r="AC117" s="89">
        <f t="shared" si="32"/>
      </c>
      <c r="AD117" s="89">
        <f t="shared" si="33"/>
      </c>
      <c r="AE117" s="90">
        <f t="shared" si="34"/>
        <v>0</v>
      </c>
      <c r="AF117" s="90">
        <f t="shared" si="35"/>
        <v>0</v>
      </c>
      <c r="AG117" s="90">
        <f t="shared" si="36"/>
        <v>0</v>
      </c>
      <c r="AH117" s="90">
        <f t="shared" si="37"/>
        <v>0</v>
      </c>
      <c r="AI117" s="90">
        <f t="shared" si="38"/>
        <v>0</v>
      </c>
    </row>
    <row r="118" spans="1:35" ht="15.75" customHeight="1">
      <c r="A118" s="12"/>
      <c r="B118" s="26" t="s">
        <v>701</v>
      </c>
      <c r="C118" s="29">
        <v>98</v>
      </c>
      <c r="D118" s="26" t="s">
        <v>32</v>
      </c>
      <c r="E118" s="26"/>
      <c r="F118" s="101"/>
      <c r="G118" s="26"/>
      <c r="H118" s="101"/>
      <c r="I118" s="26"/>
      <c r="J118" s="101"/>
      <c r="K118" s="26"/>
      <c r="L118" s="101"/>
      <c r="M118" s="26"/>
      <c r="N118" s="101"/>
      <c r="O118" s="29"/>
      <c r="P118" s="101"/>
      <c r="Q118" s="29"/>
      <c r="R118" s="101"/>
      <c r="S118" s="26">
        <v>13</v>
      </c>
      <c r="T118" s="42">
        <f>IF(S118="","",VLOOKUP(S118,Tabel!$A$1:$B$106,2,FALSE))</f>
        <v>138</v>
      </c>
      <c r="U118" s="26"/>
      <c r="V118" s="101"/>
      <c r="W118" s="86">
        <f t="shared" si="27"/>
        <v>138</v>
      </c>
      <c r="X118" s="86">
        <f t="shared" si="28"/>
        <v>0</v>
      </c>
      <c r="Y118" s="96">
        <f>SUMPRODUCT(LARGE(AA118:AI118,{1,2,3,4,5,6}))+X118</f>
        <v>138</v>
      </c>
      <c r="Z118" s="115">
        <f t="shared" si="29"/>
        <v>1</v>
      </c>
      <c r="AA118" s="90">
        <f t="shared" si="30"/>
        <v>0</v>
      </c>
      <c r="AB118" s="90">
        <f t="shared" si="31"/>
        <v>0</v>
      </c>
      <c r="AC118" s="89">
        <f t="shared" si="32"/>
        <v>0</v>
      </c>
      <c r="AD118" s="89">
        <f t="shared" si="33"/>
        <v>0</v>
      </c>
      <c r="AE118" s="90">
        <f t="shared" si="34"/>
        <v>0</v>
      </c>
      <c r="AF118" s="90">
        <f t="shared" si="35"/>
        <v>0</v>
      </c>
      <c r="AG118" s="90">
        <f t="shared" si="36"/>
        <v>0</v>
      </c>
      <c r="AH118" s="90">
        <f t="shared" si="37"/>
        <v>138</v>
      </c>
      <c r="AI118" s="90">
        <f t="shared" si="38"/>
        <v>0</v>
      </c>
    </row>
    <row r="119" spans="1:35" ht="15.75" customHeight="1">
      <c r="A119" s="12"/>
      <c r="B119" s="26" t="s">
        <v>726</v>
      </c>
      <c r="C119" s="26">
        <v>98</v>
      </c>
      <c r="D119" s="26" t="s">
        <v>652</v>
      </c>
      <c r="E119" s="26"/>
      <c r="F119" s="101"/>
      <c r="G119" s="26"/>
      <c r="H119" s="101"/>
      <c r="I119" s="26"/>
      <c r="J119" s="101"/>
      <c r="K119" s="26"/>
      <c r="L119" s="101"/>
      <c r="M119" s="26"/>
      <c r="N119" s="101"/>
      <c r="O119" s="29"/>
      <c r="P119" s="101"/>
      <c r="Q119" s="29"/>
      <c r="R119" s="101"/>
      <c r="S119" s="26"/>
      <c r="T119" s="101"/>
      <c r="U119" s="26">
        <v>14</v>
      </c>
      <c r="V119" s="42">
        <f>IF(U119="","",VLOOKUP(U119,Tabel!$A$1:$B$106,2,FALSE))</f>
        <v>134</v>
      </c>
      <c r="W119" s="86">
        <f t="shared" si="27"/>
        <v>134</v>
      </c>
      <c r="X119" s="86">
        <f t="shared" si="28"/>
        <v>0</v>
      </c>
      <c r="Y119" s="96">
        <f>SUMPRODUCT(LARGE(AA119:AI119,{1,2,3,4,5,6}))+X119</f>
        <v>134</v>
      </c>
      <c r="Z119" s="115">
        <f t="shared" si="29"/>
        <v>1</v>
      </c>
      <c r="AA119" s="90">
        <f t="shared" si="30"/>
        <v>0</v>
      </c>
      <c r="AB119" s="90">
        <f t="shared" si="31"/>
        <v>0</v>
      </c>
      <c r="AC119" s="89">
        <f t="shared" si="32"/>
        <v>0</v>
      </c>
      <c r="AD119" s="89">
        <f t="shared" si="33"/>
        <v>0</v>
      </c>
      <c r="AE119" s="90">
        <f t="shared" si="34"/>
        <v>0</v>
      </c>
      <c r="AF119" s="90">
        <f t="shared" si="35"/>
        <v>0</v>
      </c>
      <c r="AG119" s="90">
        <f t="shared" si="36"/>
        <v>0</v>
      </c>
      <c r="AH119" s="90">
        <f t="shared" si="37"/>
        <v>0</v>
      </c>
      <c r="AI119" s="90">
        <f t="shared" si="38"/>
        <v>134</v>
      </c>
    </row>
    <row r="120" spans="1:35" ht="15.75" customHeight="1">
      <c r="A120" s="12"/>
      <c r="B120" s="26" t="s">
        <v>628</v>
      </c>
      <c r="C120" s="26">
        <v>98</v>
      </c>
      <c r="D120" s="26" t="s">
        <v>629</v>
      </c>
      <c r="E120" s="26"/>
      <c r="F120" s="101"/>
      <c r="G120" s="26"/>
      <c r="H120" s="101"/>
      <c r="I120" s="26"/>
      <c r="J120" s="101"/>
      <c r="K120" s="26"/>
      <c r="L120" s="101"/>
      <c r="M120" s="26"/>
      <c r="N120" s="101"/>
      <c r="O120" s="29">
        <v>15</v>
      </c>
      <c r="P120" s="42">
        <f>IF(O120="","",VLOOKUP(O120,Tabel!$A$1:$B$106,2,FALSE))</f>
        <v>130</v>
      </c>
      <c r="Q120" s="29"/>
      <c r="R120" s="101"/>
      <c r="S120" s="26"/>
      <c r="T120" s="101"/>
      <c r="U120" s="26"/>
      <c r="V120" s="101"/>
      <c r="W120" s="86">
        <f t="shared" si="27"/>
        <v>130</v>
      </c>
      <c r="X120" s="86">
        <f t="shared" si="28"/>
        <v>0</v>
      </c>
      <c r="Y120" s="96">
        <f>SUMPRODUCT(LARGE(AA120:AI120,{1,2,3,4,5,6}))+X120</f>
        <v>130</v>
      </c>
      <c r="Z120" s="115">
        <f t="shared" si="29"/>
        <v>1</v>
      </c>
      <c r="AA120" s="90">
        <f t="shared" si="30"/>
        <v>0</v>
      </c>
      <c r="AB120" s="90">
        <f t="shared" si="31"/>
        <v>0</v>
      </c>
      <c r="AC120" s="89">
        <f t="shared" si="32"/>
        <v>0</v>
      </c>
      <c r="AD120" s="89">
        <f t="shared" si="33"/>
        <v>0</v>
      </c>
      <c r="AE120" s="90">
        <f t="shared" si="34"/>
        <v>0</v>
      </c>
      <c r="AF120" s="90">
        <f t="shared" si="35"/>
        <v>130</v>
      </c>
      <c r="AG120" s="90">
        <f t="shared" si="36"/>
        <v>0</v>
      </c>
      <c r="AH120" s="90">
        <f t="shared" si="37"/>
        <v>0</v>
      </c>
      <c r="AI120" s="90">
        <f t="shared" si="38"/>
        <v>0</v>
      </c>
    </row>
    <row r="121" spans="1:35" ht="15.75" customHeight="1">
      <c r="A121" s="12"/>
      <c r="B121" s="19" t="s">
        <v>519</v>
      </c>
      <c r="C121" s="29">
        <v>98</v>
      </c>
      <c r="D121" s="26" t="s">
        <v>24</v>
      </c>
      <c r="E121" s="11"/>
      <c r="F121" s="42">
        <f>IF(E121="","",VLOOKUP(E121,Tabel!$A$1:$B$106,2,FALSE))</f>
      </c>
      <c r="G121" s="11"/>
      <c r="H121" s="42">
        <f>IF(G121="","",VLOOKUP(G121,Tabel!$A$1:$B$106,2,FALSE))</f>
      </c>
      <c r="I121" s="11"/>
      <c r="J121" s="42">
        <f>IF(I121="","",VLOOKUP(I121,Tabel!$A$1:$B$106,2,FALSE))</f>
      </c>
      <c r="K121" s="11">
        <v>16</v>
      </c>
      <c r="L121" s="42">
        <f>IF(K121="","",VLOOKUP(K121,Tabel!$A$1:$B$106,2,FALSE))</f>
        <v>126</v>
      </c>
      <c r="M121" s="11"/>
      <c r="N121" s="42"/>
      <c r="O121" s="11"/>
      <c r="P121" s="42"/>
      <c r="Q121" s="11"/>
      <c r="R121" s="42"/>
      <c r="S121" s="12"/>
      <c r="T121" s="42"/>
      <c r="U121" s="12"/>
      <c r="V121" s="42"/>
      <c r="W121" s="86">
        <f t="shared" si="27"/>
        <v>126</v>
      </c>
      <c r="X121" s="86">
        <f t="shared" si="28"/>
        <v>0</v>
      </c>
      <c r="Y121" s="96">
        <f>SUMPRODUCT(LARGE(AA121:AI121,{1,2,3,4,5,6}))+X121</f>
        <v>126</v>
      </c>
      <c r="Z121" s="115">
        <f t="shared" si="29"/>
        <v>1</v>
      </c>
      <c r="AA121" s="90">
        <f t="shared" si="30"/>
      </c>
      <c r="AB121" s="90">
        <f t="shared" si="31"/>
      </c>
      <c r="AC121" s="89">
        <f t="shared" si="32"/>
      </c>
      <c r="AD121" s="89">
        <f t="shared" si="33"/>
        <v>126</v>
      </c>
      <c r="AE121" s="90">
        <f t="shared" si="34"/>
        <v>0</v>
      </c>
      <c r="AF121" s="90">
        <f t="shared" si="35"/>
        <v>0</v>
      </c>
      <c r="AG121" s="90">
        <f t="shared" si="36"/>
        <v>0</v>
      </c>
      <c r="AH121" s="90">
        <f t="shared" si="37"/>
        <v>0</v>
      </c>
      <c r="AI121" s="90">
        <f t="shared" si="38"/>
        <v>0</v>
      </c>
    </row>
    <row r="122" spans="1:35" ht="15.75" customHeight="1">
      <c r="A122" s="12"/>
      <c r="B122" s="19" t="s">
        <v>335</v>
      </c>
      <c r="C122" s="25">
        <v>98</v>
      </c>
      <c r="D122" s="19" t="s">
        <v>32</v>
      </c>
      <c r="E122" s="28"/>
      <c r="F122" s="42">
        <f>IF(E122="","",VLOOKUP(E122,Tabel!$A$1:$B$106,2,FALSE))</f>
      </c>
      <c r="G122" s="28">
        <v>16</v>
      </c>
      <c r="H122" s="42">
        <f>IF(G122="","",VLOOKUP(G122,Tabel!$A$1:$B$106,2,FALSE))</f>
        <v>126</v>
      </c>
      <c r="I122" s="28"/>
      <c r="J122" s="42">
        <f>IF(I122="","",VLOOKUP(I122,Tabel!$A$1:$B$106,2,FALSE))</f>
      </c>
      <c r="K122" s="11"/>
      <c r="L122" s="42">
        <f>IF(K122="","",VLOOKUP(K122,Tabel!$A$1:$B$106,2,FALSE))</f>
      </c>
      <c r="M122" s="11"/>
      <c r="N122" s="42"/>
      <c r="O122" s="11"/>
      <c r="P122" s="42"/>
      <c r="Q122" s="11"/>
      <c r="R122" s="42"/>
      <c r="S122" s="12"/>
      <c r="T122" s="42"/>
      <c r="U122" s="12"/>
      <c r="V122" s="42"/>
      <c r="W122" s="86">
        <f t="shared" si="27"/>
        <v>126</v>
      </c>
      <c r="X122" s="86">
        <f t="shared" si="28"/>
        <v>0</v>
      </c>
      <c r="Y122" s="96">
        <f>SUMPRODUCT(LARGE(AA122:AI122,{1,2,3,4,5,6}))+X122</f>
        <v>126</v>
      </c>
      <c r="Z122" s="115">
        <f t="shared" si="29"/>
        <v>1</v>
      </c>
      <c r="AA122" s="90">
        <f t="shared" si="30"/>
      </c>
      <c r="AB122" s="90">
        <f t="shared" si="31"/>
        <v>126</v>
      </c>
      <c r="AC122" s="89">
        <f t="shared" si="32"/>
      </c>
      <c r="AD122" s="89">
        <f t="shared" si="33"/>
      </c>
      <c r="AE122" s="90">
        <f t="shared" si="34"/>
        <v>0</v>
      </c>
      <c r="AF122" s="90">
        <f t="shared" si="35"/>
        <v>0</v>
      </c>
      <c r="AG122" s="90">
        <f t="shared" si="36"/>
        <v>0</v>
      </c>
      <c r="AH122" s="90">
        <f t="shared" si="37"/>
        <v>0</v>
      </c>
      <c r="AI122" s="90">
        <f t="shared" si="38"/>
        <v>0</v>
      </c>
    </row>
    <row r="123" spans="1:35" ht="15.75" customHeight="1">
      <c r="A123" s="12"/>
      <c r="B123" s="19" t="s">
        <v>525</v>
      </c>
      <c r="C123" s="25">
        <v>98</v>
      </c>
      <c r="D123" s="19" t="s">
        <v>26</v>
      </c>
      <c r="E123" s="28"/>
      <c r="F123" s="28">
        <f>IF(E123="","",VLOOKUP(E123,Tabel!$A$1:$B$106,2,FALSE))</f>
      </c>
      <c r="G123" s="28"/>
      <c r="H123" s="28">
        <f>IF(G123="","",VLOOKUP(G123,Tabel!$A$1:$B$106,2,FALSE))</f>
      </c>
      <c r="I123" s="28">
        <v>17</v>
      </c>
      <c r="J123" s="28">
        <f>IF(I123="","",VLOOKUP(I123,Tabel!$A$1:$B$106,2,FALSE))</f>
        <v>122</v>
      </c>
      <c r="K123" s="11"/>
      <c r="L123" s="28">
        <f>IF(K123="","",VLOOKUP(K123,Tabel!$A$1:$B$106,2,FALSE))</f>
      </c>
      <c r="M123" s="11"/>
      <c r="N123" s="28"/>
      <c r="O123" s="11"/>
      <c r="P123" s="42"/>
      <c r="Q123" s="11"/>
      <c r="R123" s="28"/>
      <c r="S123" s="12"/>
      <c r="T123" s="28"/>
      <c r="U123" s="12"/>
      <c r="V123" s="28"/>
      <c r="W123" s="86">
        <f t="shared" si="27"/>
        <v>122</v>
      </c>
      <c r="X123" s="86">
        <f t="shared" si="28"/>
        <v>0</v>
      </c>
      <c r="Y123" s="96">
        <f>SUMPRODUCT(LARGE(AA123:AI123,{1,2,3,4,5,6}))+X123</f>
        <v>122</v>
      </c>
      <c r="Z123" s="115">
        <f t="shared" si="29"/>
        <v>1</v>
      </c>
      <c r="AA123" s="90">
        <f t="shared" si="30"/>
      </c>
      <c r="AB123" s="90">
        <f t="shared" si="31"/>
      </c>
      <c r="AC123" s="89">
        <f t="shared" si="32"/>
        <v>122</v>
      </c>
      <c r="AD123" s="89">
        <f t="shared" si="33"/>
      </c>
      <c r="AE123" s="90">
        <f t="shared" si="34"/>
        <v>0</v>
      </c>
      <c r="AF123" s="90">
        <f t="shared" si="35"/>
        <v>0</v>
      </c>
      <c r="AG123" s="90">
        <f t="shared" si="36"/>
        <v>0</v>
      </c>
      <c r="AH123" s="90">
        <f t="shared" si="37"/>
        <v>0</v>
      </c>
      <c r="AI123" s="90">
        <f t="shared" si="38"/>
        <v>0</v>
      </c>
    </row>
    <row r="124" spans="1:35" ht="15.75" customHeight="1">
      <c r="A124" s="12"/>
      <c r="B124" s="26" t="s">
        <v>703</v>
      </c>
      <c r="C124" s="29">
        <v>98</v>
      </c>
      <c r="D124" s="26" t="s">
        <v>28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9"/>
      <c r="P124" s="101"/>
      <c r="Q124" s="29"/>
      <c r="R124" s="26"/>
      <c r="S124" s="26">
        <v>19</v>
      </c>
      <c r="T124" s="28">
        <f>IF(S124="","",VLOOKUP(S124,Tabel!$A$1:$B$106,2,FALSE))</f>
        <v>114</v>
      </c>
      <c r="U124" s="26"/>
      <c r="V124" s="26"/>
      <c r="W124" s="86">
        <f t="shared" si="27"/>
        <v>114</v>
      </c>
      <c r="X124" s="86">
        <f t="shared" si="28"/>
        <v>0</v>
      </c>
      <c r="Y124" s="96">
        <f>SUMPRODUCT(LARGE(AA124:AI124,{1,2,3,4,5,6}))+X124</f>
        <v>114</v>
      </c>
      <c r="Z124" s="115">
        <f t="shared" si="29"/>
        <v>1</v>
      </c>
      <c r="AA124" s="90">
        <f aca="true" t="shared" si="39" ref="AA124:AA130">F124</f>
        <v>0</v>
      </c>
      <c r="AB124" s="90">
        <f aca="true" t="shared" si="40" ref="AB124:AB130">H124</f>
        <v>0</v>
      </c>
      <c r="AC124" s="89">
        <f aca="true" t="shared" si="41" ref="AC124:AC130">J124</f>
        <v>0</v>
      </c>
      <c r="AD124" s="89">
        <f aca="true" t="shared" si="42" ref="AD124:AD130">L124</f>
        <v>0</v>
      </c>
      <c r="AE124" s="90">
        <f aca="true" t="shared" si="43" ref="AE124:AE130">N124</f>
        <v>0</v>
      </c>
      <c r="AF124" s="90">
        <f aca="true" t="shared" si="44" ref="AF124:AF130">P124</f>
        <v>0</v>
      </c>
      <c r="AG124" s="90">
        <f aca="true" t="shared" si="45" ref="AG124:AG130">R124</f>
        <v>0</v>
      </c>
      <c r="AH124" s="90">
        <f aca="true" t="shared" si="46" ref="AH124:AH130">T124</f>
        <v>114</v>
      </c>
      <c r="AI124" s="90">
        <f aca="true" t="shared" si="47" ref="AI124:AI130">V124</f>
        <v>0</v>
      </c>
    </row>
    <row r="125" spans="1:35" ht="15.75" customHeight="1">
      <c r="A125" s="12"/>
      <c r="B125" s="19" t="s">
        <v>90</v>
      </c>
      <c r="C125" s="25">
        <v>98</v>
      </c>
      <c r="D125" s="19" t="s">
        <v>26</v>
      </c>
      <c r="E125" s="28">
        <v>20</v>
      </c>
      <c r="F125" s="28">
        <f>IF(E125="","",VLOOKUP(E125,Tabel!$A$1:$B$106,2,FALSE))</f>
        <v>110</v>
      </c>
      <c r="G125" s="28"/>
      <c r="H125" s="28">
        <f>IF(G125="","",VLOOKUP(G125,Tabel!$A$1:$B$106,2,FALSE))</f>
      </c>
      <c r="I125" s="28"/>
      <c r="J125" s="28">
        <f>IF(I125="","",VLOOKUP(I125,Tabel!$A$1:$B$106,2,FALSE))</f>
      </c>
      <c r="K125" s="11"/>
      <c r="L125" s="28">
        <f>IF(K125="","",VLOOKUP(K125,Tabel!$A$1:$B$106,2,FALSE))</f>
      </c>
      <c r="M125" s="11"/>
      <c r="N125" s="28"/>
      <c r="O125" s="11"/>
      <c r="P125" s="28"/>
      <c r="Q125" s="11"/>
      <c r="R125" s="28"/>
      <c r="S125" s="12"/>
      <c r="T125" s="42"/>
      <c r="U125" s="12"/>
      <c r="V125" s="28"/>
      <c r="W125" s="86">
        <f t="shared" si="27"/>
        <v>110</v>
      </c>
      <c r="X125" s="86">
        <f t="shared" si="28"/>
        <v>0</v>
      </c>
      <c r="Y125" s="96">
        <f>SUMPRODUCT(LARGE(AA125:AI125,{1,2,3,4,5,6}))+X125</f>
        <v>110</v>
      </c>
      <c r="Z125" s="115">
        <f t="shared" si="29"/>
        <v>1</v>
      </c>
      <c r="AA125" s="90">
        <f t="shared" si="39"/>
        <v>110</v>
      </c>
      <c r="AB125" s="90">
        <f t="shared" si="40"/>
      </c>
      <c r="AC125" s="89">
        <f t="shared" si="41"/>
      </c>
      <c r="AD125" s="89">
        <f t="shared" si="42"/>
      </c>
      <c r="AE125" s="90">
        <f t="shared" si="43"/>
        <v>0</v>
      </c>
      <c r="AF125" s="90">
        <f t="shared" si="44"/>
        <v>0</v>
      </c>
      <c r="AG125" s="90">
        <f t="shared" si="45"/>
        <v>0</v>
      </c>
      <c r="AH125" s="90">
        <f t="shared" si="46"/>
        <v>0</v>
      </c>
      <c r="AI125" s="90">
        <f t="shared" si="47"/>
        <v>0</v>
      </c>
    </row>
    <row r="126" spans="1:35" ht="15.75" customHeight="1">
      <c r="A126" s="12"/>
      <c r="B126" s="26" t="s">
        <v>704</v>
      </c>
      <c r="C126" s="29">
        <v>98</v>
      </c>
      <c r="D126" s="26" t="s">
        <v>32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9"/>
      <c r="P126" s="26"/>
      <c r="Q126" s="29"/>
      <c r="R126" s="26"/>
      <c r="S126" s="26">
        <v>23</v>
      </c>
      <c r="T126" s="42">
        <f>IF(S126="","",VLOOKUP(S126,Tabel!$A$1:$B$106,2,FALSE))</f>
        <v>101</v>
      </c>
      <c r="U126" s="26"/>
      <c r="V126" s="26"/>
      <c r="W126" s="86">
        <f t="shared" si="27"/>
        <v>101</v>
      </c>
      <c r="X126" s="86">
        <f t="shared" si="28"/>
        <v>0</v>
      </c>
      <c r="Y126" s="96">
        <f>SUMPRODUCT(LARGE(AA126:AI126,{1,2,3,4,5,6}))+X126</f>
        <v>101</v>
      </c>
      <c r="Z126" s="115">
        <f t="shared" si="29"/>
        <v>1</v>
      </c>
      <c r="AA126" s="90">
        <f t="shared" si="39"/>
        <v>0</v>
      </c>
      <c r="AB126" s="90">
        <f t="shared" si="40"/>
        <v>0</v>
      </c>
      <c r="AC126" s="89">
        <f t="shared" si="41"/>
        <v>0</v>
      </c>
      <c r="AD126" s="89">
        <f t="shared" si="42"/>
        <v>0</v>
      </c>
      <c r="AE126" s="90">
        <f t="shared" si="43"/>
        <v>0</v>
      </c>
      <c r="AF126" s="90">
        <f t="shared" si="44"/>
        <v>0</v>
      </c>
      <c r="AG126" s="90">
        <f t="shared" si="45"/>
        <v>0</v>
      </c>
      <c r="AH126" s="90">
        <f t="shared" si="46"/>
        <v>101</v>
      </c>
      <c r="AI126" s="90">
        <f t="shared" si="47"/>
        <v>0</v>
      </c>
    </row>
    <row r="127" spans="1:35" ht="15.75" customHeight="1">
      <c r="A127" s="12"/>
      <c r="B127" s="19" t="s">
        <v>527</v>
      </c>
      <c r="C127" s="25">
        <v>98</v>
      </c>
      <c r="D127" s="19" t="s">
        <v>29</v>
      </c>
      <c r="E127" s="11"/>
      <c r="F127" s="28">
        <f>IF(E127="","",VLOOKUP(E127,Tabel!$A$1:$B$106,2,FALSE))</f>
      </c>
      <c r="G127" s="28"/>
      <c r="H127" s="28">
        <f>IF(G127="","",VLOOKUP(G127,Tabel!$A$1:$B$106,2,FALSE))</f>
      </c>
      <c r="I127" s="28">
        <v>28</v>
      </c>
      <c r="J127" s="28">
        <f>IF(I127="","",VLOOKUP(I127,Tabel!$A$1:$B$106,2,FALSE))</f>
        <v>86</v>
      </c>
      <c r="K127" s="11"/>
      <c r="L127" s="28">
        <f>IF(K127="","",VLOOKUP(K127,Tabel!$A$1:$B$106,2,FALSE))</f>
      </c>
      <c r="M127" s="11"/>
      <c r="N127" s="28"/>
      <c r="O127" s="11"/>
      <c r="P127" s="28"/>
      <c r="Q127" s="11"/>
      <c r="R127" s="28"/>
      <c r="S127" s="12"/>
      <c r="T127" s="42"/>
      <c r="U127" s="12"/>
      <c r="V127" s="28"/>
      <c r="W127" s="86">
        <f t="shared" si="27"/>
        <v>86</v>
      </c>
      <c r="X127" s="86">
        <f t="shared" si="28"/>
        <v>0</v>
      </c>
      <c r="Y127" s="96">
        <f>SUMPRODUCT(LARGE(AA127:AI127,{1,2,3,4,5,6}))+X127</f>
        <v>86</v>
      </c>
      <c r="Z127" s="115">
        <f t="shared" si="29"/>
        <v>1</v>
      </c>
      <c r="AA127" s="90">
        <f t="shared" si="39"/>
      </c>
      <c r="AB127" s="90">
        <f t="shared" si="40"/>
      </c>
      <c r="AC127" s="89">
        <f t="shared" si="41"/>
        <v>86</v>
      </c>
      <c r="AD127" s="89">
        <f t="shared" si="42"/>
      </c>
      <c r="AE127" s="90">
        <f t="shared" si="43"/>
        <v>0</v>
      </c>
      <c r="AF127" s="90">
        <f t="shared" si="44"/>
        <v>0</v>
      </c>
      <c r="AG127" s="90">
        <f t="shared" si="45"/>
        <v>0</v>
      </c>
      <c r="AH127" s="90">
        <f t="shared" si="46"/>
        <v>0</v>
      </c>
      <c r="AI127" s="90">
        <f t="shared" si="47"/>
        <v>0</v>
      </c>
    </row>
    <row r="128" spans="1:35" ht="15.75" customHeight="1">
      <c r="A128" s="12"/>
      <c r="B128" s="19" t="s">
        <v>338</v>
      </c>
      <c r="C128" s="25">
        <v>98</v>
      </c>
      <c r="D128" s="19" t="s">
        <v>36</v>
      </c>
      <c r="E128" s="11"/>
      <c r="F128" s="28">
        <f>IF(E128="","",VLOOKUP(E128,Tabel!$A$1:$B$106,2,FALSE))</f>
      </c>
      <c r="G128" s="28">
        <v>28</v>
      </c>
      <c r="H128" s="28">
        <f>IF(G128="","",VLOOKUP(G128,Tabel!$A$1:$B$106,2,FALSE))</f>
        <v>86</v>
      </c>
      <c r="I128" s="28"/>
      <c r="J128" s="28">
        <f>IF(I128="","",VLOOKUP(I128,Tabel!$A$1:$B$106,2,FALSE))</f>
      </c>
      <c r="K128" s="11"/>
      <c r="L128" s="28">
        <f>IF(K128="","",VLOOKUP(K128,Tabel!$A$1:$B$106,2,FALSE))</f>
      </c>
      <c r="M128" s="11"/>
      <c r="N128" s="28"/>
      <c r="O128" s="11"/>
      <c r="P128" s="28"/>
      <c r="Q128" s="11"/>
      <c r="R128" s="28"/>
      <c r="S128" s="12"/>
      <c r="T128" s="42"/>
      <c r="U128" s="12"/>
      <c r="V128" s="28"/>
      <c r="W128" s="86">
        <f t="shared" si="27"/>
        <v>86</v>
      </c>
      <c r="X128" s="86">
        <f t="shared" si="28"/>
        <v>0</v>
      </c>
      <c r="Y128" s="96">
        <f>SUMPRODUCT(LARGE(AA128:AI128,{1,2,3,4,5,6}))+X128</f>
        <v>86</v>
      </c>
      <c r="Z128" s="115">
        <f t="shared" si="29"/>
        <v>1</v>
      </c>
      <c r="AA128" s="90">
        <f t="shared" si="39"/>
      </c>
      <c r="AB128" s="90">
        <f t="shared" si="40"/>
        <v>86</v>
      </c>
      <c r="AC128" s="89">
        <f t="shared" si="41"/>
      </c>
      <c r="AD128" s="89">
        <f t="shared" si="42"/>
      </c>
      <c r="AE128" s="90">
        <f t="shared" si="43"/>
        <v>0</v>
      </c>
      <c r="AF128" s="90">
        <f t="shared" si="44"/>
        <v>0</v>
      </c>
      <c r="AG128" s="90">
        <f t="shared" si="45"/>
        <v>0</v>
      </c>
      <c r="AH128" s="90">
        <f t="shared" si="46"/>
        <v>0</v>
      </c>
      <c r="AI128" s="90">
        <f t="shared" si="47"/>
        <v>0</v>
      </c>
    </row>
    <row r="129" spans="1:35" ht="15.75" customHeight="1">
      <c r="A129" s="12"/>
      <c r="B129" s="19" t="s">
        <v>529</v>
      </c>
      <c r="C129" s="25">
        <v>98</v>
      </c>
      <c r="D129" s="19" t="s">
        <v>29</v>
      </c>
      <c r="E129" s="11"/>
      <c r="F129" s="28">
        <f>IF(E129="","",VLOOKUP(E129,Tabel!$A$1:$B$106,2,FALSE))</f>
      </c>
      <c r="G129" s="11"/>
      <c r="H129" s="28">
        <f>IF(G129="","",VLOOKUP(G129,Tabel!$A$1:$B$106,2,FALSE))</f>
      </c>
      <c r="I129" s="28">
        <v>32</v>
      </c>
      <c r="J129" s="28">
        <f>IF(I129="","",VLOOKUP(I129,Tabel!$A$1:$B$106,2,FALSE))</f>
        <v>74</v>
      </c>
      <c r="K129" s="11"/>
      <c r="L129" s="28">
        <f>IF(K129="","",VLOOKUP(K129,Tabel!$A$1:$B$106,2,FALSE))</f>
      </c>
      <c r="M129" s="11"/>
      <c r="N129" s="28"/>
      <c r="O129" s="11"/>
      <c r="P129" s="28"/>
      <c r="Q129" s="11"/>
      <c r="R129" s="28"/>
      <c r="S129" s="12"/>
      <c r="T129" s="42"/>
      <c r="U129" s="12"/>
      <c r="V129" s="28"/>
      <c r="W129" s="86">
        <f t="shared" si="27"/>
        <v>74</v>
      </c>
      <c r="X129" s="86">
        <f t="shared" si="28"/>
        <v>0</v>
      </c>
      <c r="Y129" s="96">
        <f>SUMPRODUCT(LARGE(AA129:AI129,{1,2,3,4,5,6}))+X129</f>
        <v>74</v>
      </c>
      <c r="Z129" s="115">
        <f t="shared" si="29"/>
        <v>1</v>
      </c>
      <c r="AA129" s="90">
        <f t="shared" si="39"/>
      </c>
      <c r="AB129" s="90">
        <f t="shared" si="40"/>
      </c>
      <c r="AC129" s="89">
        <f t="shared" si="41"/>
        <v>74</v>
      </c>
      <c r="AD129" s="89">
        <f t="shared" si="42"/>
      </c>
      <c r="AE129" s="90">
        <f t="shared" si="43"/>
        <v>0</v>
      </c>
      <c r="AF129" s="90">
        <f t="shared" si="44"/>
        <v>0</v>
      </c>
      <c r="AG129" s="90">
        <f t="shared" si="45"/>
        <v>0</v>
      </c>
      <c r="AH129" s="90">
        <f t="shared" si="46"/>
        <v>0</v>
      </c>
      <c r="AI129" s="90">
        <f t="shared" si="47"/>
        <v>0</v>
      </c>
    </row>
    <row r="130" spans="1:35" ht="15.75" customHeight="1">
      <c r="A130" s="12"/>
      <c r="B130" s="19" t="s">
        <v>530</v>
      </c>
      <c r="C130" s="25">
        <v>98</v>
      </c>
      <c r="D130" s="19" t="s">
        <v>29</v>
      </c>
      <c r="E130" s="11"/>
      <c r="F130" s="28">
        <f>IF(E130="","",VLOOKUP(E130,Tabel!$A$1:$B$106,2,FALSE))</f>
      </c>
      <c r="G130" s="11"/>
      <c r="H130" s="28">
        <f>IF(G130="","",VLOOKUP(G130,Tabel!$A$1:$B$106,2,FALSE))</f>
      </c>
      <c r="I130" s="28">
        <v>34</v>
      </c>
      <c r="J130" s="28">
        <f>IF(I130="","",VLOOKUP(I130,Tabel!$A$1:$B$106,2,FALSE))</f>
        <v>68</v>
      </c>
      <c r="K130" s="11"/>
      <c r="L130" s="28">
        <f>IF(K130="","",VLOOKUP(K130,Tabel!$A$1:$B$106,2,FALSE))</f>
      </c>
      <c r="M130" s="11"/>
      <c r="N130" s="28"/>
      <c r="O130" s="11"/>
      <c r="P130" s="28"/>
      <c r="Q130" s="11"/>
      <c r="R130" s="28"/>
      <c r="S130" s="12"/>
      <c r="T130" s="28"/>
      <c r="U130" s="12"/>
      <c r="V130" s="28"/>
      <c r="W130" s="86">
        <f t="shared" si="27"/>
        <v>68</v>
      </c>
      <c r="X130" s="86">
        <f t="shared" si="28"/>
        <v>0</v>
      </c>
      <c r="Y130" s="96">
        <f>SUMPRODUCT(LARGE(AA130:AI130,{1,2,3,4,5,6}))+X130</f>
        <v>68</v>
      </c>
      <c r="Z130" s="115">
        <f t="shared" si="29"/>
        <v>1</v>
      </c>
      <c r="AA130" s="90">
        <f t="shared" si="39"/>
      </c>
      <c r="AB130" s="90">
        <f t="shared" si="40"/>
      </c>
      <c r="AC130" s="89">
        <f t="shared" si="41"/>
        <v>68</v>
      </c>
      <c r="AD130" s="89">
        <f t="shared" si="42"/>
      </c>
      <c r="AE130" s="90">
        <f t="shared" si="43"/>
        <v>0</v>
      </c>
      <c r="AF130" s="90">
        <f t="shared" si="44"/>
        <v>0</v>
      </c>
      <c r="AG130" s="90">
        <f t="shared" si="45"/>
        <v>0</v>
      </c>
      <c r="AH130" s="90">
        <f t="shared" si="46"/>
        <v>0</v>
      </c>
      <c r="AI130" s="90">
        <f t="shared" si="47"/>
        <v>0</v>
      </c>
    </row>
  </sheetData>
  <sheetProtection/>
  <mergeCells count="4">
    <mergeCell ref="U7:Y8"/>
    <mergeCell ref="A72:B72"/>
    <mergeCell ref="C9:D9"/>
    <mergeCell ref="A10:B10"/>
  </mergeCells>
  <conditionalFormatting sqref="Y95:Y109 Y79 W81:W93 Y81:Y93 W95:W109 W79 Y12:Y77 W12:W77 Y111:Y130 W111:W130">
    <cfRule type="cellIs" priority="1" dxfId="0" operator="equal" stopIfTrue="1">
      <formula>0</formula>
    </cfRule>
  </conditionalFormatting>
  <conditionalFormatting sqref="Y94 Y78 Y110 W94 W110 W78 W80 Y80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I120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9.140625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0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</row>
    <row r="6" spans="1:20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</row>
    <row r="7" spans="1:25" ht="15.75" customHeight="1">
      <c r="A7" s="108"/>
      <c r="B7" s="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22" t="s">
        <v>182</v>
      </c>
      <c r="B9" s="122"/>
      <c r="C9" s="122"/>
      <c r="D9" s="126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49" t="s">
        <v>586</v>
      </c>
      <c r="X9" s="50" t="s">
        <v>587</v>
      </c>
      <c r="Y9" s="51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26"/>
      <c r="X10" s="50"/>
      <c r="Y10" s="51"/>
    </row>
    <row r="11" spans="1:35" ht="15.75" customHeight="1">
      <c r="A11" s="14">
        <v>1</v>
      </c>
      <c r="B11" s="73" t="s">
        <v>55</v>
      </c>
      <c r="C11" s="75">
        <v>97</v>
      </c>
      <c r="D11" s="73" t="s">
        <v>30</v>
      </c>
      <c r="E11" s="77">
        <v>1</v>
      </c>
      <c r="F11" s="76">
        <f>IF(E11="","",VLOOKUP(E11,Tabel!$A$1:$B$106,2,FALSE))</f>
        <v>200</v>
      </c>
      <c r="G11" s="77">
        <v>2</v>
      </c>
      <c r="H11" s="76">
        <f>IF(G11="","",VLOOKUP(G11,Tabel!$A$1:$B$106,2,FALSE))</f>
        <v>190</v>
      </c>
      <c r="I11" s="77">
        <v>2</v>
      </c>
      <c r="J11" s="76">
        <f>IF(I11="","",VLOOKUP(I11,Tabel!$A$1:$B$106,2,FALSE))</f>
        <v>190</v>
      </c>
      <c r="K11" s="78">
        <v>2</v>
      </c>
      <c r="L11" s="76">
        <f>IF(K11="","",VLOOKUP(K11,Tabel!$A$1:$B$106,2,FALSE))</f>
        <v>190</v>
      </c>
      <c r="M11" s="78">
        <v>1</v>
      </c>
      <c r="N11" s="76">
        <f>IF(M11="","",VLOOKUP(M11,Tabel!$A$1:$B$106,2,FALSE))</f>
        <v>200</v>
      </c>
      <c r="O11" s="78">
        <v>1</v>
      </c>
      <c r="P11" s="76">
        <f>IF(O11="","",VLOOKUP(O11,Tabel!$A$1:$B$106,2,FALSE))</f>
        <v>200</v>
      </c>
      <c r="Q11" s="78">
        <v>1</v>
      </c>
      <c r="R11" s="76">
        <f>IF(Q11="","",VLOOKUP(Q11,Tabel!$A$1:$B$106,2,FALSE))</f>
        <v>200</v>
      </c>
      <c r="S11" s="79">
        <v>4</v>
      </c>
      <c r="T11" s="76">
        <f>IF(S11="","",VLOOKUP(S11,Tabel!$A$1:$B$106,2,FALSE))</f>
        <v>180</v>
      </c>
      <c r="U11" s="79"/>
      <c r="V11" s="76"/>
      <c r="W11" s="80">
        <f aca="true" t="shared" si="0" ref="W11:W21">SUM(F11,H11,J11,L11,N11,P11,R11,T11,V11)</f>
        <v>1550</v>
      </c>
      <c r="X11" s="80">
        <f aca="true" t="shared" si="1" ref="X11:X21">IF(COUNT(F11,H11,J11,L11,N11,P11,R11,T11,V11)=7,5,IF(COUNT(F11,H11,J11,L11,N11,P11,R11,T11,V11)=8,15,IF(COUNT(F11,H11,J11,L11,N11,P11,R11,T11,V11)=9,30,0)))</f>
        <v>15</v>
      </c>
      <c r="Y11" s="93">
        <f>SUMPRODUCT(LARGE(AA11:AI11,{1,2,3,4,5,6}))+X11</f>
        <v>1195</v>
      </c>
      <c r="Z11" s="115">
        <f aca="true" t="shared" si="2" ref="Z11:Z21">COUNTA(E11,G11,I11,K11,M11,O11,Q11,S11,U11)</f>
        <v>8</v>
      </c>
      <c r="AA11" s="90">
        <f>F11</f>
        <v>200</v>
      </c>
      <c r="AB11" s="90">
        <f>H11</f>
        <v>190</v>
      </c>
      <c r="AC11" s="89">
        <f>J11</f>
        <v>190</v>
      </c>
      <c r="AD11" s="89">
        <f>L11</f>
        <v>190</v>
      </c>
      <c r="AE11" s="90">
        <f>N11</f>
        <v>200</v>
      </c>
      <c r="AF11" s="90">
        <f>P11</f>
        <v>200</v>
      </c>
      <c r="AG11" s="90">
        <f>R11</f>
        <v>200</v>
      </c>
      <c r="AH11" s="90">
        <f>T11</f>
        <v>180</v>
      </c>
      <c r="AI11" s="90">
        <f>V11</f>
        <v>0</v>
      </c>
    </row>
    <row r="12" spans="1:35" ht="15.75" customHeight="1">
      <c r="A12" s="12">
        <v>2</v>
      </c>
      <c r="B12" s="19" t="s">
        <v>340</v>
      </c>
      <c r="C12" s="25">
        <v>97</v>
      </c>
      <c r="D12" s="19" t="s">
        <v>24</v>
      </c>
      <c r="E12" s="28">
        <v>3</v>
      </c>
      <c r="F12" s="42">
        <f>IF(E12="","",VLOOKUP(E12,Tabel!$A$1:$B$106,2,FALSE))</f>
        <v>185</v>
      </c>
      <c r="G12" s="28">
        <v>4</v>
      </c>
      <c r="H12" s="42">
        <f>IF(G12="","",VLOOKUP(G12,Tabel!$A$1:$B$106,2,FALSE))</f>
        <v>180</v>
      </c>
      <c r="I12" s="28">
        <v>3</v>
      </c>
      <c r="J12" s="42">
        <f>IF(I12="","",VLOOKUP(I12,Tabel!$A$1:$B$106,2,FALSE))</f>
        <v>185</v>
      </c>
      <c r="K12" s="11">
        <v>3</v>
      </c>
      <c r="L12" s="42">
        <f>IF(K12="","",VLOOKUP(K12,Tabel!$A$1:$B$106,2,FALSE))</f>
        <v>185</v>
      </c>
      <c r="M12" s="11">
        <v>2</v>
      </c>
      <c r="N12" s="42">
        <f>IF(M12="","",VLOOKUP(M12,Tabel!$A$1:$B$106,2,FALSE))</f>
        <v>190</v>
      </c>
      <c r="O12" s="11">
        <v>2</v>
      </c>
      <c r="P12" s="42">
        <f>IF(O12="","",VLOOKUP(O12,Tabel!$A$1:$B$106,2,FALSE))</f>
        <v>190</v>
      </c>
      <c r="Q12" s="11">
        <v>2</v>
      </c>
      <c r="R12" s="42">
        <f>IF(Q12="","",VLOOKUP(Q12,Tabel!$A$1:$B$106,2,FALSE))</f>
        <v>190</v>
      </c>
      <c r="S12" s="12">
        <v>3</v>
      </c>
      <c r="T12" s="42">
        <f>IF(S12="","",VLOOKUP(S12,Tabel!$A$1:$B$106,2,FALSE))</f>
        <v>185</v>
      </c>
      <c r="U12" s="12">
        <v>4</v>
      </c>
      <c r="V12" s="42">
        <f>IF(U12="","",VLOOKUP(U12,Tabel!$A$1:$B$106,2,FALSE))</f>
        <v>180</v>
      </c>
      <c r="W12" s="86">
        <f t="shared" si="0"/>
        <v>1670</v>
      </c>
      <c r="X12" s="86">
        <f t="shared" si="1"/>
        <v>30</v>
      </c>
      <c r="Y12" s="96">
        <f>SUMPRODUCT(LARGE(AA12:AI12,{1,2,3,4,5,6}))+X12</f>
        <v>1155</v>
      </c>
      <c r="Z12" s="115">
        <f t="shared" si="2"/>
        <v>9</v>
      </c>
      <c r="AA12" s="90">
        <f aca="true" t="shared" si="3" ref="AA12:AA78">F12</f>
        <v>185</v>
      </c>
      <c r="AB12" s="90">
        <f aca="true" t="shared" si="4" ref="AB12:AB78">H12</f>
        <v>180</v>
      </c>
      <c r="AC12" s="89">
        <f aca="true" t="shared" si="5" ref="AC12:AC78">J12</f>
        <v>185</v>
      </c>
      <c r="AD12" s="89">
        <f aca="true" t="shared" si="6" ref="AD12:AD78">L12</f>
        <v>185</v>
      </c>
      <c r="AE12" s="90">
        <f aca="true" t="shared" si="7" ref="AE12:AE78">N12</f>
        <v>190</v>
      </c>
      <c r="AF12" s="90">
        <f aca="true" t="shared" si="8" ref="AF12:AF78">P12</f>
        <v>190</v>
      </c>
      <c r="AG12" s="90">
        <f aca="true" t="shared" si="9" ref="AG12:AG78">R12</f>
        <v>190</v>
      </c>
      <c r="AH12" s="90">
        <f aca="true" t="shared" si="10" ref="AH12:AH78">T12</f>
        <v>185</v>
      </c>
      <c r="AI12" s="90">
        <f aca="true" t="shared" si="11" ref="AI12:AI78">V12</f>
        <v>180</v>
      </c>
    </row>
    <row r="13" spans="1:35" ht="15.75" customHeight="1">
      <c r="A13" s="12">
        <v>3</v>
      </c>
      <c r="B13" s="19" t="s">
        <v>56</v>
      </c>
      <c r="C13" s="25">
        <v>97</v>
      </c>
      <c r="D13" s="19" t="s">
        <v>32</v>
      </c>
      <c r="E13" s="28">
        <v>5</v>
      </c>
      <c r="F13" s="42">
        <f>IF(E13="","",VLOOKUP(E13,Tabel!$A$1:$B$106,2,FALSE))</f>
        <v>175</v>
      </c>
      <c r="G13" s="28">
        <v>10</v>
      </c>
      <c r="H13" s="42">
        <f>IF(G13="","",VLOOKUP(G13,Tabel!$A$1:$B$106,2,FALSE))</f>
        <v>150</v>
      </c>
      <c r="I13" s="28">
        <v>6</v>
      </c>
      <c r="J13" s="42">
        <f>IF(I13="","",VLOOKUP(I13,Tabel!$A$1:$B$106,2,FALSE))</f>
        <v>170</v>
      </c>
      <c r="K13" s="11">
        <v>6</v>
      </c>
      <c r="L13" s="42">
        <f>IF(K13="","",VLOOKUP(K13,Tabel!$A$1:$B$106,2,FALSE))</f>
        <v>170</v>
      </c>
      <c r="M13" s="11">
        <v>5</v>
      </c>
      <c r="N13" s="42">
        <f>IF(M13="","",VLOOKUP(M13,Tabel!$A$1:$B$106,2,FALSE))</f>
        <v>175</v>
      </c>
      <c r="O13" s="11">
        <v>4</v>
      </c>
      <c r="P13" s="42">
        <f>IF(O13="","",VLOOKUP(O13,Tabel!$A$1:$B$106,2,FALSE))</f>
        <v>180</v>
      </c>
      <c r="Q13" s="11">
        <v>5</v>
      </c>
      <c r="R13" s="42">
        <f>IF(Q13="","",VLOOKUP(Q13,Tabel!$A$1:$B$106,2,FALSE))</f>
        <v>175</v>
      </c>
      <c r="S13" s="12">
        <v>9</v>
      </c>
      <c r="T13" s="42">
        <f>IF(S13="","",VLOOKUP(S13,Tabel!$A$1:$B$106,2,FALSE))</f>
        <v>155</v>
      </c>
      <c r="U13" s="12">
        <v>10</v>
      </c>
      <c r="V13" s="42">
        <f>IF(U13="","",VLOOKUP(U13,Tabel!$A$1:$B$106,2,FALSE))</f>
        <v>150</v>
      </c>
      <c r="W13" s="86">
        <f t="shared" si="0"/>
        <v>1500</v>
      </c>
      <c r="X13" s="86">
        <f t="shared" si="1"/>
        <v>30</v>
      </c>
      <c r="Y13" s="96">
        <f>SUMPRODUCT(LARGE(AA13:AI13,{1,2,3,4,5,6}))+X13</f>
        <v>1075</v>
      </c>
      <c r="Z13" s="115">
        <f t="shared" si="2"/>
        <v>9</v>
      </c>
      <c r="AA13" s="90">
        <f t="shared" si="3"/>
        <v>175</v>
      </c>
      <c r="AB13" s="90">
        <f t="shared" si="4"/>
        <v>150</v>
      </c>
      <c r="AC13" s="89">
        <f t="shared" si="5"/>
        <v>170</v>
      </c>
      <c r="AD13" s="89">
        <f t="shared" si="6"/>
        <v>170</v>
      </c>
      <c r="AE13" s="90">
        <f t="shared" si="7"/>
        <v>175</v>
      </c>
      <c r="AF13" s="90">
        <f t="shared" si="8"/>
        <v>180</v>
      </c>
      <c r="AG13" s="90">
        <f t="shared" si="9"/>
        <v>175</v>
      </c>
      <c r="AH13" s="90">
        <f t="shared" si="10"/>
        <v>155</v>
      </c>
      <c r="AI13" s="90">
        <f t="shared" si="11"/>
        <v>150</v>
      </c>
    </row>
    <row r="14" spans="1:35" ht="15.75" customHeight="1">
      <c r="A14" s="12">
        <v>4</v>
      </c>
      <c r="B14" s="19" t="s">
        <v>346</v>
      </c>
      <c r="C14" s="25">
        <v>97</v>
      </c>
      <c r="D14" s="19" t="s">
        <v>33</v>
      </c>
      <c r="E14" s="28">
        <v>4</v>
      </c>
      <c r="F14" s="42">
        <f>IF(E14="","",VLOOKUP(E14,Tabel!$A$1:$B$106,2,FALSE))</f>
        <v>180</v>
      </c>
      <c r="G14" s="28">
        <v>7</v>
      </c>
      <c r="H14" s="42">
        <f>IF(G14="","",VLOOKUP(G14,Tabel!$A$1:$B$106,2,FALSE))</f>
        <v>165</v>
      </c>
      <c r="I14" s="28"/>
      <c r="J14" s="42">
        <f>IF(I14="","",VLOOKUP(I14,Tabel!$A$1:$B$106,2,FALSE))</f>
      </c>
      <c r="K14" s="11">
        <v>4</v>
      </c>
      <c r="L14" s="42">
        <f>IF(K14="","",VLOOKUP(K14,Tabel!$A$1:$B$106,2,FALSE))</f>
        <v>180</v>
      </c>
      <c r="M14" s="11">
        <v>4</v>
      </c>
      <c r="N14" s="42">
        <f>IF(M14="","",VLOOKUP(M14,Tabel!$A$1:$B$106,2,FALSE))</f>
        <v>180</v>
      </c>
      <c r="O14" s="11">
        <v>3</v>
      </c>
      <c r="P14" s="42">
        <f>IF(O14="","",VLOOKUP(O14,Tabel!$A$1:$B$106,2,FALSE))</f>
        <v>185</v>
      </c>
      <c r="Q14" s="11">
        <v>4</v>
      </c>
      <c r="R14" s="42">
        <f>IF(Q14="","",VLOOKUP(Q14,Tabel!$A$1:$B$106,2,FALSE))</f>
        <v>180</v>
      </c>
      <c r="S14" s="12">
        <v>8</v>
      </c>
      <c r="T14" s="42">
        <f>IF(S14="","",VLOOKUP(S14,Tabel!$A$1:$B$106,2,FALSE))</f>
        <v>160</v>
      </c>
      <c r="U14" s="12"/>
      <c r="V14" s="42"/>
      <c r="W14" s="86">
        <f t="shared" si="0"/>
        <v>1230</v>
      </c>
      <c r="X14" s="86">
        <f t="shared" si="1"/>
        <v>5</v>
      </c>
      <c r="Y14" s="96">
        <f>SUMPRODUCT(LARGE(AA14:AI14,{1,2,3,4,5,6}))+X14</f>
        <v>1075</v>
      </c>
      <c r="Z14" s="115">
        <f t="shared" si="2"/>
        <v>7</v>
      </c>
      <c r="AA14" s="90">
        <f t="shared" si="3"/>
        <v>180</v>
      </c>
      <c r="AB14" s="90">
        <f t="shared" si="4"/>
        <v>165</v>
      </c>
      <c r="AC14" s="89">
        <f t="shared" si="5"/>
      </c>
      <c r="AD14" s="89">
        <f t="shared" si="6"/>
        <v>180</v>
      </c>
      <c r="AE14" s="90">
        <f t="shared" si="7"/>
        <v>180</v>
      </c>
      <c r="AF14" s="90">
        <f t="shared" si="8"/>
        <v>185</v>
      </c>
      <c r="AG14" s="90">
        <f t="shared" si="9"/>
        <v>180</v>
      </c>
      <c r="AH14" s="90">
        <f t="shared" si="10"/>
        <v>160</v>
      </c>
      <c r="AI14" s="90">
        <f t="shared" si="11"/>
        <v>0</v>
      </c>
    </row>
    <row r="15" spans="1:35" ht="15.75" customHeight="1">
      <c r="A15" s="12">
        <v>5</v>
      </c>
      <c r="B15" s="19" t="s">
        <v>347</v>
      </c>
      <c r="C15" s="25">
        <v>97</v>
      </c>
      <c r="D15" s="19" t="s">
        <v>36</v>
      </c>
      <c r="E15" s="28"/>
      <c r="F15" s="42">
        <f>IF(E15="","",VLOOKUP(E15,Tabel!$A$1:$B$106,2,FALSE))</f>
      </c>
      <c r="G15" s="28">
        <v>5</v>
      </c>
      <c r="H15" s="42">
        <f>IF(G15="","",VLOOKUP(G15,Tabel!$A$1:$B$106,2,FALSE))</f>
        <v>175</v>
      </c>
      <c r="I15" s="28">
        <v>8</v>
      </c>
      <c r="J15" s="42">
        <f>IF(I15="","",VLOOKUP(I15,Tabel!$A$1:$B$106,2,FALSE))</f>
        <v>160</v>
      </c>
      <c r="K15" s="11"/>
      <c r="L15" s="42">
        <f>IF(K15="","",VLOOKUP(K15,Tabel!$A$1:$B$106,2,FALSE))</f>
      </c>
      <c r="M15" s="11"/>
      <c r="N15" s="42">
        <f>IF(M15="","",VLOOKUP(M15,Tabel!$A$1:$B$106,2,FALSE))</f>
      </c>
      <c r="O15" s="11">
        <v>5</v>
      </c>
      <c r="P15" s="42">
        <f>IF(O15="","",VLOOKUP(O15,Tabel!$A$1:$B$106,2,FALSE))</f>
        <v>175</v>
      </c>
      <c r="Q15" s="11">
        <v>8</v>
      </c>
      <c r="R15" s="42">
        <f>IF(Q15="","",VLOOKUP(Q15,Tabel!$A$1:$B$106,2,FALSE))</f>
        <v>160</v>
      </c>
      <c r="S15" s="12">
        <v>7</v>
      </c>
      <c r="T15" s="42">
        <f>IF(S15="","",VLOOKUP(S15,Tabel!$A$1:$B$106,2,FALSE))</f>
        <v>165</v>
      </c>
      <c r="U15" s="12">
        <v>5</v>
      </c>
      <c r="V15" s="42">
        <f>IF(U15="","",VLOOKUP(U15,Tabel!$A$1:$B$106,2,FALSE))</f>
        <v>175</v>
      </c>
      <c r="W15" s="86">
        <f t="shared" si="0"/>
        <v>1010</v>
      </c>
      <c r="X15" s="86">
        <f t="shared" si="1"/>
        <v>0</v>
      </c>
      <c r="Y15" s="96">
        <f>SUMPRODUCT(LARGE(AA15:AI15,{1,2,3,4,5,6}))+X15</f>
        <v>1010</v>
      </c>
      <c r="Z15" s="115">
        <f t="shared" si="2"/>
        <v>6</v>
      </c>
      <c r="AA15" s="90">
        <f t="shared" si="3"/>
      </c>
      <c r="AB15" s="90">
        <f t="shared" si="4"/>
        <v>175</v>
      </c>
      <c r="AC15" s="89">
        <f t="shared" si="5"/>
        <v>160</v>
      </c>
      <c r="AD15" s="89">
        <f t="shared" si="6"/>
      </c>
      <c r="AE15" s="90">
        <f t="shared" si="7"/>
      </c>
      <c r="AF15" s="90">
        <f t="shared" si="8"/>
        <v>175</v>
      </c>
      <c r="AG15" s="90">
        <f t="shared" si="9"/>
        <v>160</v>
      </c>
      <c r="AH15" s="90">
        <f t="shared" si="10"/>
        <v>165</v>
      </c>
      <c r="AI15" s="90">
        <f t="shared" si="11"/>
        <v>175</v>
      </c>
    </row>
    <row r="16" spans="1:35" ht="15.75" customHeight="1">
      <c r="A16" s="12">
        <v>6</v>
      </c>
      <c r="B16" s="19" t="s">
        <v>341</v>
      </c>
      <c r="C16" s="25">
        <v>97</v>
      </c>
      <c r="D16" s="19" t="s">
        <v>23</v>
      </c>
      <c r="E16" s="28">
        <v>12</v>
      </c>
      <c r="F16" s="42">
        <f>IF(E16="","",VLOOKUP(E16,Tabel!$A$1:$B$106,2,FALSE))</f>
        <v>142</v>
      </c>
      <c r="G16" s="28">
        <v>9</v>
      </c>
      <c r="H16" s="42">
        <f>IF(G16="","",VLOOKUP(G16,Tabel!$A$1:$B$106,2,FALSE))</f>
        <v>155</v>
      </c>
      <c r="I16" s="28">
        <v>7</v>
      </c>
      <c r="J16" s="42">
        <f>IF(I16="","",VLOOKUP(I16,Tabel!$A$1:$B$106,2,FALSE))</f>
        <v>165</v>
      </c>
      <c r="K16" s="11">
        <v>10</v>
      </c>
      <c r="L16" s="42">
        <f>IF(K16="","",VLOOKUP(K16,Tabel!$A$1:$B$106,2,FALSE))</f>
        <v>150</v>
      </c>
      <c r="M16" s="11">
        <v>9</v>
      </c>
      <c r="N16" s="42">
        <f>IF(M16="","",VLOOKUP(M16,Tabel!$A$1:$B$106,2,FALSE))</f>
        <v>155</v>
      </c>
      <c r="O16" s="11"/>
      <c r="P16" s="42"/>
      <c r="Q16" s="11"/>
      <c r="R16" s="42"/>
      <c r="S16" s="12">
        <v>15</v>
      </c>
      <c r="T16" s="42">
        <f>IF(S16="","",VLOOKUP(S16,Tabel!$A$1:$B$106,2,FALSE))</f>
        <v>130</v>
      </c>
      <c r="U16" s="12">
        <v>8</v>
      </c>
      <c r="V16" s="42">
        <f>IF(U16="","",VLOOKUP(U16,Tabel!$A$1:$B$106,2,FALSE))</f>
        <v>160</v>
      </c>
      <c r="W16" s="86">
        <f t="shared" si="0"/>
        <v>1057</v>
      </c>
      <c r="X16" s="86">
        <f t="shared" si="1"/>
        <v>5</v>
      </c>
      <c r="Y16" s="96">
        <f>SUMPRODUCT(LARGE(AA16:AI16,{1,2,3,4,5,6}))+X16</f>
        <v>932</v>
      </c>
      <c r="Z16" s="115">
        <f t="shared" si="2"/>
        <v>7</v>
      </c>
      <c r="AA16" s="90">
        <f t="shared" si="3"/>
        <v>142</v>
      </c>
      <c r="AB16" s="90">
        <f t="shared" si="4"/>
        <v>155</v>
      </c>
      <c r="AC16" s="89">
        <f t="shared" si="5"/>
        <v>165</v>
      </c>
      <c r="AD16" s="89">
        <f t="shared" si="6"/>
        <v>150</v>
      </c>
      <c r="AE16" s="90">
        <f t="shared" si="7"/>
        <v>155</v>
      </c>
      <c r="AF16" s="90">
        <f t="shared" si="8"/>
        <v>0</v>
      </c>
      <c r="AG16" s="90">
        <f t="shared" si="9"/>
        <v>0</v>
      </c>
      <c r="AH16" s="90">
        <f t="shared" si="10"/>
        <v>130</v>
      </c>
      <c r="AI16" s="90">
        <f t="shared" si="11"/>
        <v>160</v>
      </c>
    </row>
    <row r="17" spans="1:35" ht="15.75" customHeight="1">
      <c r="A17" s="12">
        <v>7</v>
      </c>
      <c r="B17" s="19" t="s">
        <v>344</v>
      </c>
      <c r="C17" s="25">
        <v>97</v>
      </c>
      <c r="D17" s="19" t="s">
        <v>32</v>
      </c>
      <c r="E17" s="28">
        <v>15</v>
      </c>
      <c r="F17" s="42">
        <f>IF(E17="","",VLOOKUP(E17,Tabel!$A$1:$B$106,2,FALSE))</f>
        <v>130</v>
      </c>
      <c r="G17" s="28">
        <v>24</v>
      </c>
      <c r="H17" s="42">
        <f>IF(G17="","",VLOOKUP(G17,Tabel!$A$1:$B$106,2,FALSE))</f>
        <v>98</v>
      </c>
      <c r="I17" s="28">
        <v>14</v>
      </c>
      <c r="J17" s="42">
        <f>IF(I17="","",VLOOKUP(I17,Tabel!$A$1:$B$106,2,FALSE))</f>
        <v>134</v>
      </c>
      <c r="K17" s="11">
        <v>12</v>
      </c>
      <c r="L17" s="42">
        <f>IF(K17="","",VLOOKUP(K17,Tabel!$A$1:$B$106,2,FALSE))</f>
        <v>142</v>
      </c>
      <c r="M17" s="11">
        <v>14</v>
      </c>
      <c r="N17" s="42">
        <f>IF(M17="","",VLOOKUP(M17,Tabel!$A$1:$B$106,2,FALSE))</f>
        <v>134</v>
      </c>
      <c r="O17" s="11">
        <v>6</v>
      </c>
      <c r="P17" s="42">
        <f>IF(O17="","",VLOOKUP(O17,Tabel!$A$1:$B$106,2,FALSE))</f>
        <v>170</v>
      </c>
      <c r="Q17" s="11">
        <v>12</v>
      </c>
      <c r="R17" s="42">
        <f>IF(Q17="","",VLOOKUP(Q17,Tabel!$A$1:$B$106,2,FALSE))</f>
        <v>142</v>
      </c>
      <c r="S17" s="12"/>
      <c r="T17" s="42"/>
      <c r="U17" s="12">
        <v>14</v>
      </c>
      <c r="V17" s="42">
        <f>IF(U17="","",VLOOKUP(U17,Tabel!$A$1:$B$106,2,FALSE))</f>
        <v>134</v>
      </c>
      <c r="W17" s="86">
        <f t="shared" si="0"/>
        <v>1084</v>
      </c>
      <c r="X17" s="86">
        <f t="shared" si="1"/>
        <v>15</v>
      </c>
      <c r="Y17" s="96">
        <f>SUMPRODUCT(LARGE(AA17:AI17,{1,2,3,4,5,6}))+X17</f>
        <v>871</v>
      </c>
      <c r="Z17" s="115">
        <f t="shared" si="2"/>
        <v>8</v>
      </c>
      <c r="AA17" s="90">
        <f t="shared" si="3"/>
        <v>130</v>
      </c>
      <c r="AB17" s="90">
        <f t="shared" si="4"/>
        <v>98</v>
      </c>
      <c r="AC17" s="89">
        <f t="shared" si="5"/>
        <v>134</v>
      </c>
      <c r="AD17" s="89">
        <f t="shared" si="6"/>
        <v>142</v>
      </c>
      <c r="AE17" s="90">
        <f t="shared" si="7"/>
        <v>134</v>
      </c>
      <c r="AF17" s="90">
        <f t="shared" si="8"/>
        <v>170</v>
      </c>
      <c r="AG17" s="90">
        <f t="shared" si="9"/>
        <v>142</v>
      </c>
      <c r="AH17" s="90">
        <f t="shared" si="10"/>
        <v>0</v>
      </c>
      <c r="AI17" s="90">
        <f t="shared" si="11"/>
        <v>134</v>
      </c>
    </row>
    <row r="18" spans="1:35" ht="15.75" customHeight="1">
      <c r="A18" s="12">
        <v>8</v>
      </c>
      <c r="B18" s="19" t="s">
        <v>357</v>
      </c>
      <c r="C18" s="25">
        <v>97</v>
      </c>
      <c r="D18" s="19" t="s">
        <v>31</v>
      </c>
      <c r="E18" s="28"/>
      <c r="F18" s="42">
        <f>IF(E18="","",VLOOKUP(E18,Tabel!$A$1:$B$106,2,FALSE))</f>
      </c>
      <c r="G18" s="28">
        <v>16</v>
      </c>
      <c r="H18" s="42">
        <f>IF(G18="","",VLOOKUP(G18,Tabel!$A$1:$B$106,2,FALSE))</f>
        <v>126</v>
      </c>
      <c r="I18" s="28"/>
      <c r="J18" s="42">
        <f>IF(I18="","",VLOOKUP(I18,Tabel!$A$1:$B$106,2,FALSE))</f>
      </c>
      <c r="K18" s="11">
        <v>8</v>
      </c>
      <c r="L18" s="42">
        <f>IF(K18="","",VLOOKUP(K18,Tabel!$A$1:$B$106,2,FALSE))</f>
        <v>160</v>
      </c>
      <c r="M18" s="11">
        <v>11</v>
      </c>
      <c r="N18" s="42">
        <f>IF(M18="","",VLOOKUP(M18,Tabel!$A$1:$B$106,2,FALSE))</f>
        <v>146</v>
      </c>
      <c r="O18" s="11"/>
      <c r="P18" s="42"/>
      <c r="Q18" s="11">
        <v>10</v>
      </c>
      <c r="R18" s="42">
        <f>IF(Q18="","",VLOOKUP(Q18,Tabel!$A$1:$B$106,2,FALSE))</f>
        <v>150</v>
      </c>
      <c r="S18" s="12">
        <v>14</v>
      </c>
      <c r="T18" s="42">
        <f>IF(S18="","",VLOOKUP(S18,Tabel!$A$1:$B$106,2,FALSE))</f>
        <v>134</v>
      </c>
      <c r="U18" s="12">
        <v>9</v>
      </c>
      <c r="V18" s="42">
        <f>IF(U18="","",VLOOKUP(U18,Tabel!$A$1:$B$106,2,FALSE))</f>
        <v>155</v>
      </c>
      <c r="W18" s="86">
        <f t="shared" si="0"/>
        <v>871</v>
      </c>
      <c r="X18" s="86">
        <f t="shared" si="1"/>
        <v>0</v>
      </c>
      <c r="Y18" s="96">
        <f>SUMPRODUCT(LARGE(AA18:AI18,{1,2,3,4,5,6}))+X18</f>
        <v>871</v>
      </c>
      <c r="Z18" s="115">
        <f t="shared" si="2"/>
        <v>6</v>
      </c>
      <c r="AA18" s="90">
        <f t="shared" si="3"/>
      </c>
      <c r="AB18" s="90">
        <f t="shared" si="4"/>
        <v>126</v>
      </c>
      <c r="AC18" s="89">
        <f t="shared" si="5"/>
      </c>
      <c r="AD18" s="89">
        <f t="shared" si="6"/>
        <v>160</v>
      </c>
      <c r="AE18" s="90">
        <f t="shared" si="7"/>
        <v>146</v>
      </c>
      <c r="AF18" s="90">
        <f t="shared" si="8"/>
        <v>0</v>
      </c>
      <c r="AG18" s="90">
        <f t="shared" si="9"/>
        <v>150</v>
      </c>
      <c r="AH18" s="90">
        <f t="shared" si="10"/>
        <v>134</v>
      </c>
      <c r="AI18" s="90">
        <f t="shared" si="11"/>
        <v>155</v>
      </c>
    </row>
    <row r="19" spans="1:35" ht="15.75" customHeight="1">
      <c r="A19" s="12">
        <v>9</v>
      </c>
      <c r="B19" s="19" t="s">
        <v>93</v>
      </c>
      <c r="C19" s="25">
        <v>97</v>
      </c>
      <c r="D19" s="19" t="s">
        <v>33</v>
      </c>
      <c r="E19" s="28">
        <v>11</v>
      </c>
      <c r="F19" s="42">
        <f>IF(E19="","",VLOOKUP(E19,Tabel!$A$1:$B$106,2,FALSE))</f>
        <v>146</v>
      </c>
      <c r="G19" s="28"/>
      <c r="H19" s="42">
        <f>IF(G19="","",VLOOKUP(G19,Tabel!$A$1:$B$106,2,FALSE))</f>
      </c>
      <c r="I19" s="28">
        <v>16</v>
      </c>
      <c r="J19" s="42">
        <f>IF(I19="","",VLOOKUP(I19,Tabel!$A$1:$B$106,2,FALSE))</f>
        <v>126</v>
      </c>
      <c r="K19" s="11"/>
      <c r="L19" s="42">
        <f>IF(K19="","",VLOOKUP(K19,Tabel!$A$1:$B$106,2,FALSE))</f>
      </c>
      <c r="M19" s="11">
        <v>15</v>
      </c>
      <c r="N19" s="42">
        <f>IF(M19="","",VLOOKUP(M19,Tabel!$A$1:$B$106,2,FALSE))</f>
        <v>130</v>
      </c>
      <c r="O19" s="11"/>
      <c r="P19" s="42"/>
      <c r="Q19" s="11">
        <v>11</v>
      </c>
      <c r="R19" s="42">
        <f>IF(Q19="","",VLOOKUP(Q19,Tabel!$A$1:$B$106,2,FALSE))</f>
        <v>146</v>
      </c>
      <c r="S19" s="12">
        <v>18</v>
      </c>
      <c r="T19" s="42">
        <f>IF(S19="","",VLOOKUP(S19,Tabel!$A$1:$B$106,2,FALSE))</f>
        <v>118</v>
      </c>
      <c r="U19" s="12">
        <v>12</v>
      </c>
      <c r="V19" s="42">
        <f>IF(U19="","",VLOOKUP(U19,Tabel!$A$1:$B$106,2,FALSE))</f>
        <v>142</v>
      </c>
      <c r="W19" s="86">
        <f t="shared" si="0"/>
        <v>808</v>
      </c>
      <c r="X19" s="86">
        <f t="shared" si="1"/>
        <v>0</v>
      </c>
      <c r="Y19" s="96">
        <f>SUMPRODUCT(LARGE(AA19:AI19,{1,2,3,4,5,6}))+X19</f>
        <v>808</v>
      </c>
      <c r="Z19" s="115">
        <f t="shared" si="2"/>
        <v>6</v>
      </c>
      <c r="AA19" s="90">
        <f t="shared" si="3"/>
        <v>146</v>
      </c>
      <c r="AB19" s="90">
        <f t="shared" si="4"/>
      </c>
      <c r="AC19" s="89">
        <f t="shared" si="5"/>
        <v>126</v>
      </c>
      <c r="AD19" s="89">
        <f t="shared" si="6"/>
      </c>
      <c r="AE19" s="90">
        <f t="shared" si="7"/>
        <v>130</v>
      </c>
      <c r="AF19" s="90">
        <f t="shared" si="8"/>
        <v>0</v>
      </c>
      <c r="AG19" s="90">
        <f t="shared" si="9"/>
        <v>146</v>
      </c>
      <c r="AH19" s="90">
        <f t="shared" si="10"/>
        <v>118</v>
      </c>
      <c r="AI19" s="90">
        <f t="shared" si="11"/>
        <v>142</v>
      </c>
    </row>
    <row r="20" spans="1:35" ht="15.75" customHeight="1">
      <c r="A20" s="12">
        <v>10</v>
      </c>
      <c r="B20" s="19" t="s">
        <v>352</v>
      </c>
      <c r="C20" s="25">
        <v>97</v>
      </c>
      <c r="D20" s="19" t="s">
        <v>32</v>
      </c>
      <c r="E20" s="28"/>
      <c r="F20" s="42">
        <f>IF(E20="","",VLOOKUP(E20,Tabel!$A$1:$B$106,2,FALSE))</f>
      </c>
      <c r="G20" s="28">
        <v>19</v>
      </c>
      <c r="H20" s="42">
        <f>IF(G20="","",VLOOKUP(G20,Tabel!$A$1:$B$106,2,FALSE))</f>
        <v>114</v>
      </c>
      <c r="I20" s="28">
        <v>20</v>
      </c>
      <c r="J20" s="42">
        <f>IF(I20="","",VLOOKUP(I20,Tabel!$A$1:$B$106,2,FALSE))</f>
        <v>110</v>
      </c>
      <c r="K20" s="11">
        <v>13</v>
      </c>
      <c r="L20" s="42">
        <f>IF(K20="","",VLOOKUP(K20,Tabel!$A$1:$B$106,2,FALSE))</f>
        <v>138</v>
      </c>
      <c r="M20" s="11">
        <v>12</v>
      </c>
      <c r="N20" s="42">
        <f>IF(M20="","",VLOOKUP(M20,Tabel!$A$1:$B$106,2,FALSE))</f>
        <v>142</v>
      </c>
      <c r="O20" s="11"/>
      <c r="P20" s="42"/>
      <c r="Q20" s="11"/>
      <c r="R20" s="42"/>
      <c r="S20" s="12">
        <v>16</v>
      </c>
      <c r="T20" s="42">
        <f>IF(S20="","",VLOOKUP(S20,Tabel!$A$1:$B$106,2,FALSE))</f>
        <v>126</v>
      </c>
      <c r="U20" s="12">
        <v>6</v>
      </c>
      <c r="V20" s="42">
        <f>IF(U20="","",VLOOKUP(U20,Tabel!$A$1:$B$106,2,FALSE))</f>
        <v>170</v>
      </c>
      <c r="W20" s="86">
        <f t="shared" si="0"/>
        <v>800</v>
      </c>
      <c r="X20" s="86">
        <f t="shared" si="1"/>
        <v>0</v>
      </c>
      <c r="Y20" s="96">
        <f>SUMPRODUCT(LARGE(AA20:AI20,{1,2,3,4,5,6}))+X20</f>
        <v>800</v>
      </c>
      <c r="Z20" s="115">
        <f t="shared" si="2"/>
        <v>6</v>
      </c>
      <c r="AA20" s="90">
        <f t="shared" si="3"/>
      </c>
      <c r="AB20" s="90">
        <f t="shared" si="4"/>
        <v>114</v>
      </c>
      <c r="AC20" s="89">
        <f t="shared" si="5"/>
        <v>110</v>
      </c>
      <c r="AD20" s="89">
        <f t="shared" si="6"/>
        <v>138</v>
      </c>
      <c r="AE20" s="90">
        <f t="shared" si="7"/>
        <v>142</v>
      </c>
      <c r="AF20" s="90">
        <f t="shared" si="8"/>
        <v>0</v>
      </c>
      <c r="AG20" s="90">
        <f t="shared" si="9"/>
        <v>0</v>
      </c>
      <c r="AH20" s="90">
        <f t="shared" si="10"/>
        <v>126</v>
      </c>
      <c r="AI20" s="90">
        <f t="shared" si="11"/>
        <v>170</v>
      </c>
    </row>
    <row r="21" spans="1:35" ht="15.75" customHeight="1">
      <c r="A21" s="12">
        <v>11</v>
      </c>
      <c r="B21" s="19" t="s">
        <v>545</v>
      </c>
      <c r="C21" s="25">
        <v>97</v>
      </c>
      <c r="D21" s="19" t="s">
        <v>29</v>
      </c>
      <c r="E21" s="25">
        <v>17</v>
      </c>
      <c r="F21" s="42">
        <f>IF(E21="","",VLOOKUP(E21,Tabel!$A$1:$B$106,2,FALSE))</f>
        <v>122</v>
      </c>
      <c r="G21" s="28">
        <v>28</v>
      </c>
      <c r="H21" s="42">
        <f>IF(G21="","",VLOOKUP(G21,Tabel!$A$1:$B$106,2,FALSE))</f>
        <v>86</v>
      </c>
      <c r="I21" s="28">
        <v>22</v>
      </c>
      <c r="J21" s="42">
        <f>IF(I21="","",VLOOKUP(I21,Tabel!$A$1:$B$106,2,FALSE))</f>
        <v>104</v>
      </c>
      <c r="K21" s="16"/>
      <c r="L21" s="42">
        <f>IF(K21="","",VLOOKUP(K21,Tabel!$A$1:$B$106,2,FALSE))</f>
      </c>
      <c r="M21" s="11"/>
      <c r="N21" s="28"/>
      <c r="O21" s="11">
        <v>13</v>
      </c>
      <c r="P21" s="28">
        <f>IF(O21="","",VLOOKUP(O21,Tabel!$A$1:$B$106,2,FALSE))</f>
        <v>138</v>
      </c>
      <c r="Q21" s="11">
        <v>14</v>
      </c>
      <c r="R21" s="28">
        <f>IF(Q21="","",VLOOKUP(Q21,Tabel!$A$1:$B$106,2,FALSE))</f>
        <v>134</v>
      </c>
      <c r="S21" s="12">
        <v>22</v>
      </c>
      <c r="T21" s="28">
        <f>IF(S21="","",VLOOKUP(S21,Tabel!$A$1:$B$106,2,FALSE))</f>
        <v>104</v>
      </c>
      <c r="U21" s="15"/>
      <c r="V21" s="42"/>
      <c r="W21" s="86">
        <f t="shared" si="0"/>
        <v>688</v>
      </c>
      <c r="X21" s="86">
        <f t="shared" si="1"/>
        <v>0</v>
      </c>
      <c r="Y21" s="96">
        <f>SUMPRODUCT(LARGE(AA21:AI21,{1,2,3,4,5,6}))+X21</f>
        <v>688</v>
      </c>
      <c r="Z21" s="115">
        <f t="shared" si="2"/>
        <v>6</v>
      </c>
      <c r="AA21" s="90">
        <f>F21</f>
        <v>122</v>
      </c>
      <c r="AB21" s="90">
        <f>H21</f>
        <v>86</v>
      </c>
      <c r="AC21" s="89">
        <f>J21</f>
        <v>104</v>
      </c>
      <c r="AD21" s="89">
        <f>L21</f>
      </c>
      <c r="AE21" s="90">
        <f>N21</f>
        <v>0</v>
      </c>
      <c r="AF21" s="90">
        <f>P21</f>
        <v>138</v>
      </c>
      <c r="AG21" s="90">
        <f>R21</f>
        <v>134</v>
      </c>
      <c r="AH21" s="90">
        <f>T21</f>
        <v>104</v>
      </c>
      <c r="AI21" s="90">
        <f>V21</f>
        <v>0</v>
      </c>
    </row>
    <row r="22" spans="1:35" ht="15.75" customHeight="1">
      <c r="A22" s="12"/>
      <c r="B22" s="19"/>
      <c r="C22" s="25"/>
      <c r="D22" s="19"/>
      <c r="E22" s="28"/>
      <c r="F22" s="42"/>
      <c r="G22" s="28"/>
      <c r="H22" s="42"/>
      <c r="I22" s="28"/>
      <c r="J22" s="42"/>
      <c r="K22" s="11"/>
      <c r="L22" s="42"/>
      <c r="M22" s="13"/>
      <c r="N22" s="119"/>
      <c r="O22" s="13"/>
      <c r="P22" s="119"/>
      <c r="Q22" s="13"/>
      <c r="R22" s="119"/>
      <c r="S22" s="14"/>
      <c r="T22" s="119"/>
      <c r="U22" s="12"/>
      <c r="V22" s="42"/>
      <c r="W22" s="86"/>
      <c r="X22" s="86"/>
      <c r="Y22" s="96"/>
      <c r="Z22" s="115"/>
      <c r="AA22" s="90"/>
      <c r="AB22" s="90"/>
      <c r="AC22" s="89"/>
      <c r="AD22" s="89"/>
      <c r="AE22" s="90"/>
      <c r="AF22" s="90"/>
      <c r="AG22" s="90"/>
      <c r="AH22" s="90"/>
      <c r="AI22" s="90"/>
    </row>
    <row r="23" spans="1:35" ht="15.75" customHeight="1">
      <c r="A23" s="12"/>
      <c r="B23" s="19" t="s">
        <v>542</v>
      </c>
      <c r="C23" s="25">
        <v>97</v>
      </c>
      <c r="D23" s="19" t="s">
        <v>29</v>
      </c>
      <c r="E23" s="28"/>
      <c r="F23" s="42">
        <f>IF(E23="","",VLOOKUP(E23,Tabel!$A$1:$B$106,2,FALSE))</f>
      </c>
      <c r="G23" s="28"/>
      <c r="H23" s="42">
        <f>IF(G23="","",VLOOKUP(G23,Tabel!$A$1:$B$106,2,FALSE))</f>
      </c>
      <c r="I23" s="28">
        <v>12</v>
      </c>
      <c r="J23" s="42">
        <f>IF(I23="","",VLOOKUP(I23,Tabel!$A$1:$B$106,2,FALSE))</f>
        <v>142</v>
      </c>
      <c r="K23" s="11"/>
      <c r="L23" s="42">
        <f>IF(K23="","",VLOOKUP(K23,Tabel!$A$1:$B$106,2,FALSE))</f>
      </c>
      <c r="M23" s="13">
        <v>8</v>
      </c>
      <c r="N23" s="42">
        <f>IF(M23="","",VLOOKUP(M23,Tabel!$A$1:$B$106,2,FALSE))</f>
        <v>160</v>
      </c>
      <c r="O23" s="11">
        <v>8</v>
      </c>
      <c r="P23" s="42">
        <f>IF(O23="","",VLOOKUP(O23,Tabel!$A$1:$B$106,2,FALSE))</f>
        <v>160</v>
      </c>
      <c r="Q23" s="13"/>
      <c r="R23" s="42"/>
      <c r="S23" s="12">
        <v>10</v>
      </c>
      <c r="T23" s="42">
        <f>IF(S23="","",VLOOKUP(S23,Tabel!$A$1:$B$106,2,FALSE))</f>
        <v>150</v>
      </c>
      <c r="U23" s="12">
        <v>7</v>
      </c>
      <c r="V23" s="42">
        <f>IF(U23="","",VLOOKUP(U23,Tabel!$A$1:$B$106,2,FALSE))</f>
        <v>165</v>
      </c>
      <c r="W23" s="86">
        <f aca="true" t="shared" si="12" ref="W23:W63">SUM(F23,H23,J23,L23,N23,P23,R23,T23,V23)</f>
        <v>777</v>
      </c>
      <c r="X23" s="86">
        <f aca="true" t="shared" si="13" ref="X23:X63">IF(COUNT(F23,H23,J23,L23,N23,P23,R23,T23,V23)=7,5,IF(COUNT(F23,H23,J23,L23,N23,P23,R23,T23,V23)=8,15,IF(COUNT(F23,H23,J23,L23,N23,P23,R23,T23,V23)=9,30,0)))</f>
        <v>0</v>
      </c>
      <c r="Y23" s="96">
        <f>SUMPRODUCT(LARGE(AA23:AI23,{1,2,3,4,5,6}))+X23</f>
        <v>777</v>
      </c>
      <c r="Z23" s="115">
        <f aca="true" t="shared" si="14" ref="Z23:Z63">COUNTA(E23,G23,I23,K23,M23,O23,Q23,S23,U23)</f>
        <v>5</v>
      </c>
      <c r="AA23" s="90">
        <f t="shared" si="3"/>
      </c>
      <c r="AB23" s="90">
        <f t="shared" si="4"/>
      </c>
      <c r="AC23" s="89">
        <f t="shared" si="5"/>
        <v>142</v>
      </c>
      <c r="AD23" s="89">
        <f t="shared" si="6"/>
      </c>
      <c r="AE23" s="90">
        <f t="shared" si="7"/>
        <v>160</v>
      </c>
      <c r="AF23" s="90">
        <f t="shared" si="8"/>
        <v>160</v>
      </c>
      <c r="AG23" s="90">
        <f t="shared" si="9"/>
        <v>0</v>
      </c>
      <c r="AH23" s="90">
        <f t="shared" si="10"/>
        <v>150</v>
      </c>
      <c r="AI23" s="90">
        <f t="shared" si="11"/>
        <v>165</v>
      </c>
    </row>
    <row r="24" spans="1:35" ht="15.75" customHeight="1">
      <c r="A24" s="12"/>
      <c r="B24" s="19" t="s">
        <v>348</v>
      </c>
      <c r="C24" s="25">
        <v>97</v>
      </c>
      <c r="D24" s="19" t="s">
        <v>29</v>
      </c>
      <c r="E24" s="28">
        <v>8</v>
      </c>
      <c r="F24" s="42">
        <f>IF(E24="","",VLOOKUP(E24,Tabel!$A$1:$B$106,2,FALSE))</f>
        <v>160</v>
      </c>
      <c r="G24" s="28"/>
      <c r="H24" s="42">
        <f>IF(G24="","",VLOOKUP(G24,Tabel!$A$1:$B$106,2,FALSE))</f>
      </c>
      <c r="I24" s="28">
        <v>11</v>
      </c>
      <c r="J24" s="42">
        <f>IF(I24="","",VLOOKUP(I24,Tabel!$A$1:$B$106,2,FALSE))</f>
        <v>146</v>
      </c>
      <c r="K24" s="11"/>
      <c r="L24" s="42">
        <f>IF(K24="","",VLOOKUP(K24,Tabel!$A$1:$B$106,2,FALSE))</f>
      </c>
      <c r="M24" s="11">
        <v>10</v>
      </c>
      <c r="N24" s="42">
        <f>IF(M24="","",VLOOKUP(M24,Tabel!$A$1:$B$106,2,FALSE))</f>
        <v>150</v>
      </c>
      <c r="O24" s="11"/>
      <c r="P24" s="42"/>
      <c r="Q24" s="11">
        <v>9</v>
      </c>
      <c r="R24" s="42">
        <f>IF(Q24="","",VLOOKUP(Q24,Tabel!$A$1:$B$106,2,FALSE))</f>
        <v>155</v>
      </c>
      <c r="S24" s="12">
        <v>11</v>
      </c>
      <c r="T24" s="42">
        <f>IF(S24="","",VLOOKUP(S24,Tabel!$A$1:$B$106,2,FALSE))</f>
        <v>146</v>
      </c>
      <c r="U24" s="12"/>
      <c r="V24" s="42"/>
      <c r="W24" s="86">
        <f t="shared" si="12"/>
        <v>757</v>
      </c>
      <c r="X24" s="86">
        <f t="shared" si="13"/>
        <v>0</v>
      </c>
      <c r="Y24" s="96">
        <f>SUMPRODUCT(LARGE(AA24:AI24,{1,2,3,4,5,6}))+X24</f>
        <v>757</v>
      </c>
      <c r="Z24" s="115">
        <f t="shared" si="14"/>
        <v>5</v>
      </c>
      <c r="AA24" s="90">
        <f t="shared" si="3"/>
        <v>160</v>
      </c>
      <c r="AB24" s="90">
        <f t="shared" si="4"/>
      </c>
      <c r="AC24" s="89">
        <f t="shared" si="5"/>
        <v>146</v>
      </c>
      <c r="AD24" s="89">
        <f t="shared" si="6"/>
      </c>
      <c r="AE24" s="90">
        <f t="shared" si="7"/>
        <v>150</v>
      </c>
      <c r="AF24" s="90">
        <f t="shared" si="8"/>
        <v>0</v>
      </c>
      <c r="AG24" s="90">
        <f t="shared" si="9"/>
        <v>155</v>
      </c>
      <c r="AH24" s="90">
        <f t="shared" si="10"/>
        <v>146</v>
      </c>
      <c r="AI24" s="90">
        <f t="shared" si="11"/>
        <v>0</v>
      </c>
    </row>
    <row r="25" spans="1:35" ht="15.75" customHeight="1">
      <c r="A25" s="12"/>
      <c r="B25" s="19" t="s">
        <v>91</v>
      </c>
      <c r="C25" s="25">
        <v>97</v>
      </c>
      <c r="D25" s="19" t="s">
        <v>32</v>
      </c>
      <c r="E25" s="28">
        <v>2</v>
      </c>
      <c r="F25" s="42">
        <f>IF(E25="","",VLOOKUP(E25,Tabel!$A$1:$B$106,2,FALSE))</f>
        <v>190</v>
      </c>
      <c r="G25" s="28">
        <v>8</v>
      </c>
      <c r="H25" s="42">
        <f>IF(G25="","",VLOOKUP(G25,Tabel!$A$1:$B$106,2,FALSE))</f>
        <v>160</v>
      </c>
      <c r="I25" s="28">
        <v>5</v>
      </c>
      <c r="J25" s="42">
        <f>IF(I25="","",VLOOKUP(I25,Tabel!$A$1:$B$106,2,FALSE))</f>
        <v>175</v>
      </c>
      <c r="K25" s="11"/>
      <c r="L25" s="42">
        <f>IF(K25="","",VLOOKUP(K25,Tabel!$A$1:$B$106,2,FALSE))</f>
      </c>
      <c r="M25" s="11">
        <v>7</v>
      </c>
      <c r="N25" s="42">
        <f>IF(M25="","",VLOOKUP(M25,Tabel!$A$1:$B$106,2,FALSE))</f>
        <v>165</v>
      </c>
      <c r="O25" s="11"/>
      <c r="P25" s="42"/>
      <c r="Q25" s="11"/>
      <c r="R25" s="42"/>
      <c r="S25" s="12"/>
      <c r="T25" s="42"/>
      <c r="U25" s="12"/>
      <c r="V25" s="42"/>
      <c r="W25" s="86">
        <f t="shared" si="12"/>
        <v>690</v>
      </c>
      <c r="X25" s="86">
        <f t="shared" si="13"/>
        <v>0</v>
      </c>
      <c r="Y25" s="96">
        <f>SUMPRODUCT(LARGE(AA25:AI25,{1,2,3,4,5,6}))+X25</f>
        <v>690</v>
      </c>
      <c r="Z25" s="115">
        <f t="shared" si="14"/>
        <v>4</v>
      </c>
      <c r="AA25" s="90">
        <f t="shared" si="3"/>
        <v>190</v>
      </c>
      <c r="AB25" s="90">
        <f t="shared" si="4"/>
        <v>160</v>
      </c>
      <c r="AC25" s="89">
        <f t="shared" si="5"/>
        <v>175</v>
      </c>
      <c r="AD25" s="89">
        <f t="shared" si="6"/>
      </c>
      <c r="AE25" s="90">
        <f t="shared" si="7"/>
        <v>165</v>
      </c>
      <c r="AF25" s="90">
        <f t="shared" si="8"/>
        <v>0</v>
      </c>
      <c r="AG25" s="90">
        <f t="shared" si="9"/>
        <v>0</v>
      </c>
      <c r="AH25" s="90">
        <f t="shared" si="10"/>
        <v>0</v>
      </c>
      <c r="AI25" s="90">
        <f t="shared" si="11"/>
        <v>0</v>
      </c>
    </row>
    <row r="26" spans="1:35" ht="15.75" customHeight="1">
      <c r="A26" s="12"/>
      <c r="B26" s="73" t="s">
        <v>343</v>
      </c>
      <c r="C26" s="75">
        <v>97</v>
      </c>
      <c r="D26" s="73" t="s">
        <v>30</v>
      </c>
      <c r="E26" s="77">
        <v>14</v>
      </c>
      <c r="F26" s="76">
        <f>IF(E26="","",VLOOKUP(E26,Tabel!$A$1:$B$106,2,FALSE))</f>
        <v>134</v>
      </c>
      <c r="G26" s="77">
        <v>18</v>
      </c>
      <c r="H26" s="76">
        <f>IF(G26="","",VLOOKUP(G26,Tabel!$A$1:$B$106,2,FALSE))</f>
        <v>118</v>
      </c>
      <c r="I26" s="77">
        <v>17</v>
      </c>
      <c r="J26" s="76">
        <f>IF(I26="","",VLOOKUP(I26,Tabel!$A$1:$B$106,2,FALSE))</f>
        <v>122</v>
      </c>
      <c r="K26" s="78"/>
      <c r="L26" s="76">
        <f>IF(K26="","",VLOOKUP(K26,Tabel!$A$1:$B$106,2,FALSE))</f>
      </c>
      <c r="M26" s="78"/>
      <c r="N26" s="76">
        <f>IF(M26="","",VLOOKUP(M26,Tabel!$A$1:$B$106,2,FALSE))</f>
      </c>
      <c r="O26" s="78">
        <v>10</v>
      </c>
      <c r="P26" s="76">
        <f>IF(O26="","",VLOOKUP(O26,Tabel!$A$1:$B$106,2,FALSE))</f>
        <v>150</v>
      </c>
      <c r="Q26" s="78"/>
      <c r="R26" s="76"/>
      <c r="S26" s="79">
        <v>20</v>
      </c>
      <c r="T26" s="76">
        <f>IF(S26="","",VLOOKUP(S26,Tabel!$A$1:$B$106,2,FALSE))</f>
        <v>110</v>
      </c>
      <c r="U26" s="79"/>
      <c r="V26" s="76"/>
      <c r="W26" s="80">
        <f t="shared" si="12"/>
        <v>634</v>
      </c>
      <c r="X26" s="80">
        <f t="shared" si="13"/>
        <v>0</v>
      </c>
      <c r="Y26" s="93">
        <f>SUMPRODUCT(LARGE(AA26:AI26,{1,2,3,4,5,6}))+X26</f>
        <v>634</v>
      </c>
      <c r="Z26" s="115">
        <f t="shared" si="14"/>
        <v>5</v>
      </c>
      <c r="AA26" s="90">
        <f t="shared" si="3"/>
        <v>134</v>
      </c>
      <c r="AB26" s="90">
        <f t="shared" si="4"/>
        <v>118</v>
      </c>
      <c r="AC26" s="89">
        <f t="shared" si="5"/>
        <v>122</v>
      </c>
      <c r="AD26" s="89">
        <f t="shared" si="6"/>
      </c>
      <c r="AE26" s="90">
        <f t="shared" si="7"/>
      </c>
      <c r="AF26" s="90">
        <f t="shared" si="8"/>
        <v>150</v>
      </c>
      <c r="AG26" s="90">
        <f t="shared" si="9"/>
        <v>0</v>
      </c>
      <c r="AH26" s="90">
        <f t="shared" si="10"/>
        <v>110</v>
      </c>
      <c r="AI26" s="90">
        <f t="shared" si="11"/>
        <v>0</v>
      </c>
    </row>
    <row r="27" spans="1:35" ht="15.75" customHeight="1">
      <c r="A27" s="12"/>
      <c r="B27" s="19" t="s">
        <v>356</v>
      </c>
      <c r="C27" s="25">
        <v>97</v>
      </c>
      <c r="D27" s="19" t="s">
        <v>35</v>
      </c>
      <c r="E27" s="28"/>
      <c r="F27" s="42">
        <f>IF(E27="","",VLOOKUP(E27,Tabel!$A$1:$B$106,2,FALSE))</f>
      </c>
      <c r="G27" s="28">
        <v>14</v>
      </c>
      <c r="H27" s="42">
        <f>IF(G27="","",VLOOKUP(G27,Tabel!$A$1:$B$106,2,FALSE))</f>
        <v>134</v>
      </c>
      <c r="I27" s="28"/>
      <c r="J27" s="42">
        <f>IF(I27="","",VLOOKUP(I27,Tabel!$A$1:$B$106,2,FALSE))</f>
      </c>
      <c r="K27" s="11">
        <v>11</v>
      </c>
      <c r="L27" s="42">
        <f>IF(K27="","",VLOOKUP(K27,Tabel!$A$1:$B$106,2,FALSE))</f>
        <v>146</v>
      </c>
      <c r="M27" s="11"/>
      <c r="N27" s="42">
        <f>IF(M27="","",VLOOKUP(M27,Tabel!$A$1:$B$106,2,FALSE))</f>
      </c>
      <c r="O27" s="11"/>
      <c r="P27" s="42"/>
      <c r="Q27" s="11">
        <v>6</v>
      </c>
      <c r="R27" s="42">
        <f>IF(Q27="","",VLOOKUP(Q27,Tabel!$A$1:$B$106,2,FALSE))</f>
        <v>170</v>
      </c>
      <c r="S27" s="12">
        <v>12</v>
      </c>
      <c r="T27" s="42">
        <f>IF(S27="","",VLOOKUP(S27,Tabel!$A$1:$B$106,2,FALSE))</f>
        <v>142</v>
      </c>
      <c r="U27" s="12"/>
      <c r="V27" s="42"/>
      <c r="W27" s="86">
        <f t="shared" si="12"/>
        <v>592</v>
      </c>
      <c r="X27" s="86">
        <f t="shared" si="13"/>
        <v>0</v>
      </c>
      <c r="Y27" s="96">
        <f>SUMPRODUCT(LARGE(AA27:AI27,{1,2,3,4,5,6}))+X27</f>
        <v>592</v>
      </c>
      <c r="Z27" s="115">
        <f t="shared" si="14"/>
        <v>4</v>
      </c>
      <c r="AA27" s="90">
        <f t="shared" si="3"/>
      </c>
      <c r="AB27" s="90">
        <f t="shared" si="4"/>
        <v>134</v>
      </c>
      <c r="AC27" s="89">
        <f t="shared" si="5"/>
      </c>
      <c r="AD27" s="89">
        <f t="shared" si="6"/>
        <v>146</v>
      </c>
      <c r="AE27" s="90">
        <f t="shared" si="7"/>
      </c>
      <c r="AF27" s="90">
        <f t="shared" si="8"/>
        <v>0</v>
      </c>
      <c r="AG27" s="90">
        <f t="shared" si="9"/>
        <v>170</v>
      </c>
      <c r="AH27" s="90">
        <f t="shared" si="10"/>
        <v>142</v>
      </c>
      <c r="AI27" s="90">
        <f t="shared" si="11"/>
        <v>0</v>
      </c>
    </row>
    <row r="28" spans="1:35" ht="15.75" customHeight="1">
      <c r="A28" s="12"/>
      <c r="B28" s="19" t="s">
        <v>57</v>
      </c>
      <c r="C28" s="25">
        <v>97</v>
      </c>
      <c r="D28" s="19" t="s">
        <v>36</v>
      </c>
      <c r="E28" s="28">
        <v>9</v>
      </c>
      <c r="F28" s="42">
        <f>IF(E28="","",VLOOKUP(E28,Tabel!$A$1:$B$106,2,FALSE))</f>
        <v>155</v>
      </c>
      <c r="G28" s="28">
        <v>13</v>
      </c>
      <c r="H28" s="42">
        <f>IF(G28="","",VLOOKUP(G28,Tabel!$A$1:$B$106,2,FALSE))</f>
        <v>138</v>
      </c>
      <c r="I28" s="28"/>
      <c r="J28" s="42">
        <f>IF(I28="","",VLOOKUP(I28,Tabel!$A$1:$B$106,2,FALSE))</f>
      </c>
      <c r="K28" s="11">
        <v>9</v>
      </c>
      <c r="L28" s="42">
        <f>IF(K28="","",VLOOKUP(K28,Tabel!$A$1:$B$106,2,FALSE))</f>
        <v>155</v>
      </c>
      <c r="M28" s="11">
        <v>13</v>
      </c>
      <c r="N28" s="42">
        <f>IF(M28="","",VLOOKUP(M28,Tabel!$A$1:$B$106,2,FALSE))</f>
        <v>138</v>
      </c>
      <c r="O28" s="11"/>
      <c r="P28" s="42"/>
      <c r="Q28" s="11"/>
      <c r="R28" s="42"/>
      <c r="S28" s="12"/>
      <c r="T28" s="42"/>
      <c r="U28" s="12"/>
      <c r="V28" s="42"/>
      <c r="W28" s="86">
        <f t="shared" si="12"/>
        <v>586</v>
      </c>
      <c r="X28" s="86">
        <f t="shared" si="13"/>
        <v>0</v>
      </c>
      <c r="Y28" s="96">
        <f>SUMPRODUCT(LARGE(AA28:AI28,{1,2,3,4,5,6}))+X28</f>
        <v>586</v>
      </c>
      <c r="Z28" s="115">
        <f t="shared" si="14"/>
        <v>4</v>
      </c>
      <c r="AA28" s="90">
        <f t="shared" si="3"/>
        <v>155</v>
      </c>
      <c r="AB28" s="90">
        <f t="shared" si="4"/>
        <v>138</v>
      </c>
      <c r="AC28" s="89">
        <f t="shared" si="5"/>
      </c>
      <c r="AD28" s="89">
        <f t="shared" si="6"/>
        <v>155</v>
      </c>
      <c r="AE28" s="90">
        <f t="shared" si="7"/>
        <v>138</v>
      </c>
      <c r="AF28" s="90">
        <f t="shared" si="8"/>
        <v>0</v>
      </c>
      <c r="AG28" s="90">
        <f t="shared" si="9"/>
        <v>0</v>
      </c>
      <c r="AH28" s="90">
        <f t="shared" si="10"/>
        <v>0</v>
      </c>
      <c r="AI28" s="90">
        <f t="shared" si="11"/>
        <v>0</v>
      </c>
    </row>
    <row r="29" spans="1:35" ht="15.75" customHeight="1">
      <c r="A29" s="12"/>
      <c r="B29" s="19" t="s">
        <v>342</v>
      </c>
      <c r="C29" s="25">
        <v>97</v>
      </c>
      <c r="D29" s="19" t="s">
        <v>32</v>
      </c>
      <c r="E29" s="28"/>
      <c r="F29" s="42">
        <f>IF(E29="","",VLOOKUP(E29,Tabel!$A$1:$B$106,2,FALSE))</f>
      </c>
      <c r="G29" s="28">
        <v>1</v>
      </c>
      <c r="H29" s="42">
        <f>IF(G29="","",VLOOKUP(G29,Tabel!$A$1:$B$106,2,FALSE))</f>
        <v>200</v>
      </c>
      <c r="I29" s="28">
        <v>1</v>
      </c>
      <c r="J29" s="42">
        <f>IF(I29="","",VLOOKUP(I29,Tabel!$A$1:$B$106,2,FALSE))</f>
        <v>200</v>
      </c>
      <c r="K29" s="11"/>
      <c r="L29" s="42">
        <f>IF(K29="","",VLOOKUP(K29,Tabel!$A$1:$B$106,2,FALSE))</f>
      </c>
      <c r="M29" s="11"/>
      <c r="N29" s="42">
        <f>IF(M29="","",VLOOKUP(M29,Tabel!$A$1:$B$106,2,FALSE))</f>
      </c>
      <c r="O29" s="11"/>
      <c r="P29" s="42"/>
      <c r="Q29" s="11"/>
      <c r="R29" s="42"/>
      <c r="S29" s="12"/>
      <c r="T29" s="42"/>
      <c r="U29" s="12">
        <v>3</v>
      </c>
      <c r="V29" s="42">
        <f>IF(U29="","",VLOOKUP(U29,Tabel!$A$1:$B$106,2,FALSE))</f>
        <v>185</v>
      </c>
      <c r="W29" s="86">
        <f t="shared" si="12"/>
        <v>585</v>
      </c>
      <c r="X29" s="86">
        <f t="shared" si="13"/>
        <v>0</v>
      </c>
      <c r="Y29" s="96">
        <f>SUMPRODUCT(LARGE(AA29:AI29,{1,2,3,4,5,6}))+X29</f>
        <v>585</v>
      </c>
      <c r="Z29" s="115">
        <f t="shared" si="14"/>
        <v>3</v>
      </c>
      <c r="AA29" s="90">
        <f t="shared" si="3"/>
      </c>
      <c r="AB29" s="90">
        <f t="shared" si="4"/>
        <v>200</v>
      </c>
      <c r="AC29" s="89">
        <f t="shared" si="5"/>
        <v>200</v>
      </c>
      <c r="AD29" s="89">
        <f t="shared" si="6"/>
      </c>
      <c r="AE29" s="90">
        <f t="shared" si="7"/>
      </c>
      <c r="AF29" s="90">
        <f t="shared" si="8"/>
        <v>0</v>
      </c>
      <c r="AG29" s="90">
        <f t="shared" si="9"/>
        <v>0</v>
      </c>
      <c r="AH29" s="90">
        <f t="shared" si="10"/>
        <v>0</v>
      </c>
      <c r="AI29" s="90">
        <f t="shared" si="11"/>
        <v>185</v>
      </c>
    </row>
    <row r="30" spans="1:35" ht="15.75" customHeight="1">
      <c r="A30" s="12"/>
      <c r="B30" s="19" t="s">
        <v>58</v>
      </c>
      <c r="C30" s="25">
        <v>97</v>
      </c>
      <c r="D30" s="19" t="s">
        <v>29</v>
      </c>
      <c r="E30" s="28">
        <v>6</v>
      </c>
      <c r="F30" s="42">
        <f>IF(E30="","",VLOOKUP(E30,Tabel!$A$1:$B$106,2,FALSE))</f>
        <v>170</v>
      </c>
      <c r="G30" s="28">
        <v>21</v>
      </c>
      <c r="H30" s="42">
        <f>IF(G30="","",VLOOKUP(G30,Tabel!$A$1:$B$106,2,FALSE))</f>
        <v>107</v>
      </c>
      <c r="I30" s="28">
        <v>10</v>
      </c>
      <c r="J30" s="42">
        <f>IF(I30="","",VLOOKUP(I30,Tabel!$A$1:$B$106,2,FALSE))</f>
        <v>150</v>
      </c>
      <c r="K30" s="11"/>
      <c r="L30" s="42">
        <f>IF(K30="","",VLOOKUP(K30,Tabel!$A$1:$B$106,2,FALSE))</f>
      </c>
      <c r="M30" s="11"/>
      <c r="N30" s="42">
        <f>IF(M30="","",VLOOKUP(M30,Tabel!$A$1:$B$106,2,FALSE))</f>
      </c>
      <c r="O30" s="13"/>
      <c r="P30" s="42"/>
      <c r="Q30" s="13"/>
      <c r="R30" s="42"/>
      <c r="S30" s="12">
        <v>13</v>
      </c>
      <c r="T30" s="42">
        <f>IF(S30="","",VLOOKUP(S30,Tabel!$A$1:$B$106,2,FALSE))</f>
        <v>138</v>
      </c>
      <c r="U30" s="12"/>
      <c r="V30" s="42"/>
      <c r="W30" s="86">
        <f t="shared" si="12"/>
        <v>565</v>
      </c>
      <c r="X30" s="86">
        <f t="shared" si="13"/>
        <v>0</v>
      </c>
      <c r="Y30" s="96">
        <f>SUMPRODUCT(LARGE(AA30:AI30,{1,2,3,4,5,6}))+X30</f>
        <v>565</v>
      </c>
      <c r="Z30" s="115">
        <f t="shared" si="14"/>
        <v>4</v>
      </c>
      <c r="AA30" s="90">
        <f t="shared" si="3"/>
        <v>170</v>
      </c>
      <c r="AB30" s="90">
        <f t="shared" si="4"/>
        <v>107</v>
      </c>
      <c r="AC30" s="89">
        <f t="shared" si="5"/>
        <v>150</v>
      </c>
      <c r="AD30" s="89">
        <f t="shared" si="6"/>
      </c>
      <c r="AE30" s="90">
        <f t="shared" si="7"/>
      </c>
      <c r="AF30" s="90">
        <f t="shared" si="8"/>
        <v>0</v>
      </c>
      <c r="AG30" s="90">
        <f t="shared" si="9"/>
        <v>0</v>
      </c>
      <c r="AH30" s="90">
        <f t="shared" si="10"/>
        <v>138</v>
      </c>
      <c r="AI30" s="90">
        <f t="shared" si="11"/>
        <v>0</v>
      </c>
    </row>
    <row r="31" spans="1:35" ht="15.75" customHeight="1">
      <c r="A31" s="12"/>
      <c r="B31" s="19" t="s">
        <v>345</v>
      </c>
      <c r="C31" s="25">
        <v>97</v>
      </c>
      <c r="D31" s="19" t="s">
        <v>32</v>
      </c>
      <c r="E31" s="28"/>
      <c r="F31" s="42">
        <f>IF(E31="","",VLOOKUP(E31,Tabel!$A$1:$B$106,2,FALSE))</f>
      </c>
      <c r="G31" s="28">
        <v>6</v>
      </c>
      <c r="H31" s="42">
        <f>IF(G31="","",VLOOKUP(G31,Tabel!$A$1:$B$106,2,FALSE))</f>
        <v>170</v>
      </c>
      <c r="I31" s="28">
        <v>4</v>
      </c>
      <c r="J31" s="42">
        <f>IF(I31="","",VLOOKUP(I31,Tabel!$A$1:$B$106,2,FALSE))</f>
        <v>180</v>
      </c>
      <c r="K31" s="11"/>
      <c r="L31" s="42">
        <f>IF(K31="","",VLOOKUP(K31,Tabel!$A$1:$B$106,2,FALSE))</f>
      </c>
      <c r="M31" s="11"/>
      <c r="N31" s="42">
        <f>IF(M31="","",VLOOKUP(M31,Tabel!$A$1:$B$106,2,FALSE))</f>
      </c>
      <c r="O31" s="11"/>
      <c r="P31" s="42"/>
      <c r="Q31" s="11"/>
      <c r="R31" s="42"/>
      <c r="S31" s="12">
        <v>6</v>
      </c>
      <c r="T31" s="42">
        <f>IF(S31="","",VLOOKUP(S31,Tabel!$A$1:$B$106,2,FALSE))</f>
        <v>170</v>
      </c>
      <c r="U31" s="12"/>
      <c r="V31" s="42"/>
      <c r="W31" s="86">
        <f t="shared" si="12"/>
        <v>520</v>
      </c>
      <c r="X31" s="86">
        <f t="shared" si="13"/>
        <v>0</v>
      </c>
      <c r="Y31" s="96">
        <f>SUMPRODUCT(LARGE(AA31:AI31,{1,2,3,4,5,6}))+X31</f>
        <v>520</v>
      </c>
      <c r="Z31" s="115">
        <f t="shared" si="14"/>
        <v>3</v>
      </c>
      <c r="AA31" s="90">
        <f t="shared" si="3"/>
      </c>
      <c r="AB31" s="90">
        <f t="shared" si="4"/>
        <v>170</v>
      </c>
      <c r="AC31" s="89">
        <f t="shared" si="5"/>
        <v>180</v>
      </c>
      <c r="AD31" s="89">
        <f t="shared" si="6"/>
      </c>
      <c r="AE31" s="90">
        <f t="shared" si="7"/>
      </c>
      <c r="AF31" s="90">
        <f t="shared" si="8"/>
        <v>0</v>
      </c>
      <c r="AG31" s="90">
        <f t="shared" si="9"/>
        <v>0</v>
      </c>
      <c r="AH31" s="90">
        <f t="shared" si="10"/>
        <v>170</v>
      </c>
      <c r="AI31" s="90">
        <f t="shared" si="11"/>
        <v>0</v>
      </c>
    </row>
    <row r="32" spans="1:35" ht="15.75" customHeight="1">
      <c r="A32" s="12"/>
      <c r="B32" s="19" t="s">
        <v>360</v>
      </c>
      <c r="C32" s="25">
        <v>97</v>
      </c>
      <c r="D32" s="19" t="s">
        <v>32</v>
      </c>
      <c r="E32" s="25"/>
      <c r="F32" s="42">
        <f>IF(E32="","",VLOOKUP(E32,Tabel!$A$1:$B$106,2,FALSE))</f>
      </c>
      <c r="G32" s="28">
        <v>22</v>
      </c>
      <c r="H32" s="42">
        <f>IF(G32="","",VLOOKUP(G32,Tabel!$A$1:$B$106,2,FALSE))</f>
        <v>104</v>
      </c>
      <c r="I32" s="25"/>
      <c r="J32" s="42">
        <f>IF(I32="","",VLOOKUP(I32,Tabel!$A$1:$B$106,2,FALSE))</f>
      </c>
      <c r="K32" s="13"/>
      <c r="L32" s="42">
        <f>IF(K32="","",VLOOKUP(K32,Tabel!$A$1:$B$106,2,FALSE))</f>
      </c>
      <c r="M32" s="13">
        <v>16</v>
      </c>
      <c r="N32" s="42">
        <f>IF(M32="","",VLOOKUP(M32,Tabel!$A$1:$B$106,2,FALSE))</f>
        <v>126</v>
      </c>
      <c r="O32" s="13">
        <v>9</v>
      </c>
      <c r="P32" s="42">
        <f>IF(O32="","",VLOOKUP(O32,Tabel!$A$1:$B$106,2,FALSE))</f>
        <v>155</v>
      </c>
      <c r="Q32" s="11"/>
      <c r="R32" s="42"/>
      <c r="S32" s="12">
        <v>17</v>
      </c>
      <c r="T32" s="42">
        <f>IF(S32="","",VLOOKUP(S32,Tabel!$A$1:$B$106,2,FALSE))</f>
        <v>122</v>
      </c>
      <c r="U32" s="12"/>
      <c r="V32" s="42"/>
      <c r="W32" s="86">
        <f t="shared" si="12"/>
        <v>507</v>
      </c>
      <c r="X32" s="86">
        <f t="shared" si="13"/>
        <v>0</v>
      </c>
      <c r="Y32" s="96">
        <f>SUMPRODUCT(LARGE(AA32:AI32,{1,2,3,4,5,6}))+X32</f>
        <v>507</v>
      </c>
      <c r="Z32" s="115">
        <f t="shared" si="14"/>
        <v>4</v>
      </c>
      <c r="AA32" s="90">
        <f t="shared" si="3"/>
      </c>
      <c r="AB32" s="90">
        <f t="shared" si="4"/>
        <v>104</v>
      </c>
      <c r="AC32" s="89">
        <f t="shared" si="5"/>
      </c>
      <c r="AD32" s="89">
        <f t="shared" si="6"/>
      </c>
      <c r="AE32" s="90">
        <f t="shared" si="7"/>
        <v>126</v>
      </c>
      <c r="AF32" s="90">
        <f t="shared" si="8"/>
        <v>155</v>
      </c>
      <c r="AG32" s="90">
        <f t="shared" si="9"/>
        <v>0</v>
      </c>
      <c r="AH32" s="90">
        <f t="shared" si="10"/>
        <v>122</v>
      </c>
      <c r="AI32" s="90">
        <f t="shared" si="11"/>
        <v>0</v>
      </c>
    </row>
    <row r="33" spans="1:35" ht="15.75" customHeight="1">
      <c r="A33" s="12"/>
      <c r="B33" s="19" t="s">
        <v>353</v>
      </c>
      <c r="C33" s="25">
        <v>97</v>
      </c>
      <c r="D33" s="19" t="s">
        <v>32</v>
      </c>
      <c r="E33" s="28">
        <v>19</v>
      </c>
      <c r="F33" s="42">
        <f>IF(E33="","",VLOOKUP(E33,Tabel!$A$1:$B$106,2,FALSE))</f>
        <v>114</v>
      </c>
      <c r="G33" s="28">
        <v>27</v>
      </c>
      <c r="H33" s="42">
        <f>IF(G33="","",VLOOKUP(G33,Tabel!$A$1:$B$106,2,FALSE))</f>
        <v>89</v>
      </c>
      <c r="I33" s="28"/>
      <c r="J33" s="42">
        <f>IF(I33="","",VLOOKUP(I33,Tabel!$A$1:$B$106,2,FALSE))</f>
      </c>
      <c r="K33" s="11"/>
      <c r="L33" s="42">
        <f>IF(K33="","",VLOOKUP(K33,Tabel!$A$1:$B$106,2,FALSE))</f>
      </c>
      <c r="M33" s="11"/>
      <c r="N33" s="42">
        <f>IF(M33="","",VLOOKUP(M33,Tabel!$A$1:$B$106,2,FALSE))</f>
      </c>
      <c r="O33" s="11">
        <v>14</v>
      </c>
      <c r="P33" s="42">
        <f>IF(O33="","",VLOOKUP(O33,Tabel!$A$1:$B$106,2,FALSE))</f>
        <v>134</v>
      </c>
      <c r="Q33" s="11"/>
      <c r="R33" s="42"/>
      <c r="S33" s="12">
        <v>23</v>
      </c>
      <c r="T33" s="42">
        <f>IF(S33="","",VLOOKUP(S33,Tabel!$A$1:$B$106,2,FALSE))</f>
        <v>101</v>
      </c>
      <c r="U33" s="12"/>
      <c r="V33" s="42"/>
      <c r="W33" s="86">
        <f t="shared" si="12"/>
        <v>438</v>
      </c>
      <c r="X33" s="86">
        <f t="shared" si="13"/>
        <v>0</v>
      </c>
      <c r="Y33" s="96">
        <f>SUMPRODUCT(LARGE(AA33:AI33,{1,2,3,4,5,6}))+X33</f>
        <v>438</v>
      </c>
      <c r="Z33" s="115">
        <f t="shared" si="14"/>
        <v>4</v>
      </c>
      <c r="AA33" s="90">
        <f>F33</f>
        <v>114</v>
      </c>
      <c r="AB33" s="90">
        <f>H33</f>
        <v>89</v>
      </c>
      <c r="AC33" s="89">
        <f>J33</f>
      </c>
      <c r="AD33" s="89">
        <f>L33</f>
      </c>
      <c r="AE33" s="90">
        <f>N33</f>
      </c>
      <c r="AF33" s="90">
        <f>P33</f>
        <v>134</v>
      </c>
      <c r="AG33" s="90">
        <f>R33</f>
        <v>0</v>
      </c>
      <c r="AH33" s="90">
        <f>T33</f>
        <v>101</v>
      </c>
      <c r="AI33" s="90">
        <f>V33</f>
        <v>0</v>
      </c>
    </row>
    <row r="34" spans="1:35" ht="15.75" customHeight="1">
      <c r="A34" s="12"/>
      <c r="B34" s="26" t="s">
        <v>531</v>
      </c>
      <c r="C34" s="29">
        <v>97</v>
      </c>
      <c r="D34" s="26" t="s">
        <v>31</v>
      </c>
      <c r="E34" s="25"/>
      <c r="F34" s="42">
        <f>IF(E34="","",VLOOKUP(E34,Tabel!$A$1:$B$106,2,FALSE))</f>
      </c>
      <c r="G34" s="25"/>
      <c r="H34" s="42">
        <f>IF(G34="","",VLOOKUP(G34,Tabel!$A$1:$B$106,2,FALSE))</f>
      </c>
      <c r="I34" s="25"/>
      <c r="J34" s="42">
        <f>IF(I34="","",VLOOKUP(I34,Tabel!$A$1:$B$106,2,FALSE))</f>
      </c>
      <c r="K34" s="13">
        <v>1</v>
      </c>
      <c r="L34" s="42">
        <f>IF(K34="","",VLOOKUP(K34,Tabel!$A$1:$B$106,2,FALSE))</f>
        <v>200</v>
      </c>
      <c r="M34" s="13"/>
      <c r="N34" s="42"/>
      <c r="O34" s="13"/>
      <c r="P34" s="42"/>
      <c r="Q34" s="13"/>
      <c r="R34" s="42"/>
      <c r="S34" s="14"/>
      <c r="T34" s="42"/>
      <c r="U34" s="14">
        <v>1</v>
      </c>
      <c r="V34" s="42">
        <f>IF(U34="","",VLOOKUP(U34,Tabel!$A$1:$B$106,2,FALSE))</f>
        <v>200</v>
      </c>
      <c r="W34" s="86">
        <f t="shared" si="12"/>
        <v>400</v>
      </c>
      <c r="X34" s="86">
        <f t="shared" si="13"/>
        <v>0</v>
      </c>
      <c r="Y34" s="96">
        <f>SUMPRODUCT(LARGE(AA34:AI34,{1,2,3,4,5,6}))+X34</f>
        <v>400</v>
      </c>
      <c r="Z34" s="115">
        <f t="shared" si="14"/>
        <v>2</v>
      </c>
      <c r="AA34" s="90">
        <f t="shared" si="3"/>
      </c>
      <c r="AB34" s="90">
        <f t="shared" si="4"/>
      </c>
      <c r="AC34" s="89">
        <f t="shared" si="5"/>
      </c>
      <c r="AD34" s="89">
        <f t="shared" si="6"/>
        <v>200</v>
      </c>
      <c r="AE34" s="90">
        <f t="shared" si="7"/>
        <v>0</v>
      </c>
      <c r="AF34" s="90">
        <f t="shared" si="8"/>
        <v>0</v>
      </c>
      <c r="AG34" s="90">
        <f t="shared" si="9"/>
        <v>0</v>
      </c>
      <c r="AH34" s="90">
        <f t="shared" si="10"/>
        <v>0</v>
      </c>
      <c r="AI34" s="90">
        <f t="shared" si="11"/>
        <v>200</v>
      </c>
    </row>
    <row r="35" spans="1:35" ht="15.75" customHeight="1">
      <c r="A35" s="12"/>
      <c r="B35" s="19" t="s">
        <v>92</v>
      </c>
      <c r="C35" s="25">
        <v>97</v>
      </c>
      <c r="D35" s="19" t="s">
        <v>35</v>
      </c>
      <c r="E35" s="28">
        <v>10</v>
      </c>
      <c r="F35" s="42">
        <f>IF(E35="","",VLOOKUP(E35,Tabel!$A$1:$B$106,2,FALSE))</f>
        <v>150</v>
      </c>
      <c r="G35" s="28">
        <v>20</v>
      </c>
      <c r="H35" s="42">
        <f>IF(G35="","",VLOOKUP(G35,Tabel!$A$1:$B$106,2,FALSE))</f>
        <v>110</v>
      </c>
      <c r="I35" s="28">
        <v>15</v>
      </c>
      <c r="J35" s="42">
        <f>IF(I35="","",VLOOKUP(I35,Tabel!$A$1:$B$106,2,FALSE))</f>
        <v>130</v>
      </c>
      <c r="K35" s="11"/>
      <c r="L35" s="42">
        <f>IF(K35="","",VLOOKUP(K35,Tabel!$A$1:$B$106,2,FALSE))</f>
      </c>
      <c r="M35" s="11"/>
      <c r="N35" s="42">
        <f>IF(M35="","",VLOOKUP(M35,Tabel!$A$1:$B$106,2,FALSE))</f>
      </c>
      <c r="O35" s="11"/>
      <c r="P35" s="42"/>
      <c r="Q35" s="11"/>
      <c r="R35" s="42"/>
      <c r="S35" s="12"/>
      <c r="T35" s="42"/>
      <c r="U35" s="12"/>
      <c r="V35" s="42"/>
      <c r="W35" s="86">
        <f t="shared" si="12"/>
        <v>390</v>
      </c>
      <c r="X35" s="86">
        <f t="shared" si="13"/>
        <v>0</v>
      </c>
      <c r="Y35" s="96">
        <f>SUMPRODUCT(LARGE(AA35:AI35,{1,2,3,4,5,6}))+X35</f>
        <v>390</v>
      </c>
      <c r="Z35" s="115">
        <f t="shared" si="14"/>
        <v>3</v>
      </c>
      <c r="AA35" s="90">
        <f t="shared" si="3"/>
        <v>150</v>
      </c>
      <c r="AB35" s="90">
        <f t="shared" si="4"/>
        <v>110</v>
      </c>
      <c r="AC35" s="89">
        <f t="shared" si="5"/>
        <v>130</v>
      </c>
      <c r="AD35" s="89">
        <f t="shared" si="6"/>
      </c>
      <c r="AE35" s="90">
        <f t="shared" si="7"/>
      </c>
      <c r="AF35" s="90">
        <f t="shared" si="8"/>
        <v>0</v>
      </c>
      <c r="AG35" s="90">
        <f t="shared" si="9"/>
        <v>0</v>
      </c>
      <c r="AH35" s="90">
        <f t="shared" si="10"/>
        <v>0</v>
      </c>
      <c r="AI35" s="90">
        <f t="shared" si="11"/>
        <v>0</v>
      </c>
    </row>
    <row r="36" spans="1:35" ht="15.75" customHeight="1">
      <c r="A36" s="12"/>
      <c r="B36" s="26" t="s">
        <v>605</v>
      </c>
      <c r="C36" s="29">
        <v>97</v>
      </c>
      <c r="D36" s="26" t="s">
        <v>606</v>
      </c>
      <c r="E36" s="25"/>
      <c r="F36" s="42"/>
      <c r="G36" s="25"/>
      <c r="H36" s="42"/>
      <c r="I36" s="25"/>
      <c r="J36" s="42"/>
      <c r="K36" s="11"/>
      <c r="L36" s="42"/>
      <c r="M36" s="11">
        <v>3</v>
      </c>
      <c r="N36" s="42">
        <f>IF(M36="","",VLOOKUP(M36,Tabel!$A$1:$B$106,2,FALSE))</f>
        <v>185</v>
      </c>
      <c r="O36" s="11"/>
      <c r="P36" s="42"/>
      <c r="Q36" s="11"/>
      <c r="R36" s="42"/>
      <c r="S36" s="12">
        <v>1</v>
      </c>
      <c r="T36" s="42">
        <f>IF(S36="","",VLOOKUP(S36,Tabel!$A$1:$B$106,2,FALSE))</f>
        <v>200</v>
      </c>
      <c r="U36" s="12"/>
      <c r="V36" s="42"/>
      <c r="W36" s="86">
        <f t="shared" si="12"/>
        <v>385</v>
      </c>
      <c r="X36" s="86">
        <f t="shared" si="13"/>
        <v>0</v>
      </c>
      <c r="Y36" s="96">
        <f>SUMPRODUCT(LARGE(AA36:AI36,{1,2,3,4,5,6}))+X36</f>
        <v>385</v>
      </c>
      <c r="Z36" s="115">
        <f t="shared" si="14"/>
        <v>2</v>
      </c>
      <c r="AA36" s="90">
        <f t="shared" si="3"/>
        <v>0</v>
      </c>
      <c r="AB36" s="90">
        <f t="shared" si="4"/>
        <v>0</v>
      </c>
      <c r="AC36" s="89">
        <f t="shared" si="5"/>
        <v>0</v>
      </c>
      <c r="AD36" s="89">
        <f t="shared" si="6"/>
        <v>0</v>
      </c>
      <c r="AE36" s="90">
        <f t="shared" si="7"/>
        <v>185</v>
      </c>
      <c r="AF36" s="90">
        <f t="shared" si="8"/>
        <v>0</v>
      </c>
      <c r="AG36" s="90">
        <f t="shared" si="9"/>
        <v>0</v>
      </c>
      <c r="AH36" s="90">
        <f t="shared" si="10"/>
        <v>200</v>
      </c>
      <c r="AI36" s="90">
        <f t="shared" si="11"/>
        <v>0</v>
      </c>
    </row>
    <row r="37" spans="1:35" ht="15.75" customHeight="1">
      <c r="A37" s="15"/>
      <c r="B37" s="19" t="s">
        <v>351</v>
      </c>
      <c r="C37" s="25">
        <v>97</v>
      </c>
      <c r="D37" s="19" t="s">
        <v>25</v>
      </c>
      <c r="E37" s="28">
        <v>7</v>
      </c>
      <c r="F37" s="42">
        <f>IF(E37="","",VLOOKUP(E37,Tabel!$A$1:$B$106,2,FALSE))</f>
        <v>165</v>
      </c>
      <c r="G37" s="28">
        <v>23</v>
      </c>
      <c r="H37" s="42">
        <f>IF(G37="","",VLOOKUP(G37,Tabel!$A$1:$B$106,2,FALSE))</f>
        <v>101</v>
      </c>
      <c r="I37" s="28"/>
      <c r="J37" s="42">
        <f>IF(I37="","",VLOOKUP(I37,Tabel!$A$1:$B$106,2,FALSE))</f>
      </c>
      <c r="K37" s="11"/>
      <c r="L37" s="42">
        <f>IF(K37="","",VLOOKUP(K37,Tabel!$A$1:$B$106,2,FALSE))</f>
      </c>
      <c r="M37" s="11"/>
      <c r="N37" s="42">
        <f>IF(M37="","",VLOOKUP(M37,Tabel!$A$1:$B$106,2,FALSE))</f>
      </c>
      <c r="O37" s="11"/>
      <c r="P37" s="42"/>
      <c r="Q37" s="11"/>
      <c r="R37" s="42"/>
      <c r="S37" s="12">
        <v>19</v>
      </c>
      <c r="T37" s="42">
        <f>IF(S37="","",VLOOKUP(S37,Tabel!$A$1:$B$106,2,FALSE))</f>
        <v>114</v>
      </c>
      <c r="U37" s="12"/>
      <c r="V37" s="42"/>
      <c r="W37" s="86">
        <f t="shared" si="12"/>
        <v>380</v>
      </c>
      <c r="X37" s="86">
        <f t="shared" si="13"/>
        <v>0</v>
      </c>
      <c r="Y37" s="96">
        <f>SUMPRODUCT(LARGE(AA37:AI37,{1,2,3,4,5,6}))+X37</f>
        <v>380</v>
      </c>
      <c r="Z37" s="115">
        <f t="shared" si="14"/>
        <v>3</v>
      </c>
      <c r="AA37" s="90">
        <f t="shared" si="3"/>
        <v>165</v>
      </c>
      <c r="AB37" s="90">
        <f t="shared" si="4"/>
        <v>101</v>
      </c>
      <c r="AC37" s="89">
        <f t="shared" si="5"/>
      </c>
      <c r="AD37" s="89">
        <f t="shared" si="6"/>
      </c>
      <c r="AE37" s="90">
        <f t="shared" si="7"/>
      </c>
      <c r="AF37" s="90">
        <f t="shared" si="8"/>
        <v>0</v>
      </c>
      <c r="AG37" s="90">
        <f t="shared" si="9"/>
        <v>0</v>
      </c>
      <c r="AH37" s="90">
        <f t="shared" si="10"/>
        <v>114</v>
      </c>
      <c r="AI37" s="90">
        <f t="shared" si="11"/>
        <v>0</v>
      </c>
    </row>
    <row r="38" spans="1:35" ht="15.75" customHeight="1">
      <c r="A38" s="12"/>
      <c r="B38" s="19" t="s">
        <v>354</v>
      </c>
      <c r="C38" s="25">
        <v>97</v>
      </c>
      <c r="D38" s="19" t="s">
        <v>31</v>
      </c>
      <c r="E38" s="28"/>
      <c r="F38" s="42">
        <f>IF(E38="","",VLOOKUP(E38,Tabel!$A$1:$B$106,2,FALSE))</f>
      </c>
      <c r="G38" s="28">
        <v>3</v>
      </c>
      <c r="H38" s="42">
        <f>IF(G38="","",VLOOKUP(G38,Tabel!$A$1:$B$106,2,FALSE))</f>
        <v>185</v>
      </c>
      <c r="I38" s="28"/>
      <c r="J38" s="42">
        <f>IF(I38="","",VLOOKUP(I38,Tabel!$A$1:$B$106,2,FALSE))</f>
      </c>
      <c r="K38" s="11"/>
      <c r="L38" s="42">
        <f>IF(K38="","",VLOOKUP(K38,Tabel!$A$1:$B$106,2,FALSE))</f>
      </c>
      <c r="M38" s="11"/>
      <c r="N38" s="42"/>
      <c r="O38" s="11"/>
      <c r="P38" s="42"/>
      <c r="Q38" s="11"/>
      <c r="R38" s="42"/>
      <c r="S38" s="12">
        <v>2</v>
      </c>
      <c r="T38" s="42">
        <f>IF(S38="","",VLOOKUP(S38,Tabel!$A$1:$B$106,2,FALSE))</f>
        <v>190</v>
      </c>
      <c r="U38" s="12"/>
      <c r="V38" s="42"/>
      <c r="W38" s="86">
        <f t="shared" si="12"/>
        <v>375</v>
      </c>
      <c r="X38" s="86">
        <f t="shared" si="13"/>
        <v>0</v>
      </c>
      <c r="Y38" s="96">
        <f>SUMPRODUCT(LARGE(AA38:AI38,{1,2,3,4,5,6}))+X38</f>
        <v>375</v>
      </c>
      <c r="Z38" s="115">
        <f t="shared" si="14"/>
        <v>2</v>
      </c>
      <c r="AA38" s="90">
        <f t="shared" si="3"/>
      </c>
      <c r="AB38" s="90">
        <f t="shared" si="4"/>
        <v>185</v>
      </c>
      <c r="AC38" s="89">
        <f t="shared" si="5"/>
      </c>
      <c r="AD38" s="89">
        <f t="shared" si="6"/>
      </c>
      <c r="AE38" s="90">
        <f t="shared" si="7"/>
        <v>0</v>
      </c>
      <c r="AF38" s="90">
        <f t="shared" si="8"/>
        <v>0</v>
      </c>
      <c r="AG38" s="90">
        <f t="shared" si="9"/>
        <v>0</v>
      </c>
      <c r="AH38" s="90">
        <f t="shared" si="10"/>
        <v>190</v>
      </c>
      <c r="AI38" s="90">
        <f t="shared" si="11"/>
        <v>0</v>
      </c>
    </row>
    <row r="39" spans="1:35" ht="15.75" customHeight="1">
      <c r="A39" s="12"/>
      <c r="B39" s="26" t="s">
        <v>663</v>
      </c>
      <c r="C39" s="29">
        <v>97</v>
      </c>
      <c r="D39" s="19" t="s">
        <v>662</v>
      </c>
      <c r="E39" s="25"/>
      <c r="F39" s="42"/>
      <c r="G39" s="25"/>
      <c r="H39" s="42"/>
      <c r="I39" s="25"/>
      <c r="J39" s="42"/>
      <c r="K39" s="11"/>
      <c r="L39" s="42"/>
      <c r="M39" s="11"/>
      <c r="N39" s="42"/>
      <c r="O39" s="11"/>
      <c r="P39" s="42"/>
      <c r="Q39" s="11">
        <v>3</v>
      </c>
      <c r="R39" s="42">
        <f>IF(Q39="","",VLOOKUP(Q39,Tabel!$A$1:$B$106,2,FALSE))</f>
        <v>185</v>
      </c>
      <c r="S39" s="12"/>
      <c r="T39" s="42"/>
      <c r="U39" s="12">
        <v>2</v>
      </c>
      <c r="V39" s="42">
        <f>IF(U39="","",VLOOKUP(U39,Tabel!$A$1:$B$106,2,FALSE))</f>
        <v>190</v>
      </c>
      <c r="W39" s="86">
        <f t="shared" si="12"/>
        <v>375</v>
      </c>
      <c r="X39" s="86">
        <f t="shared" si="13"/>
        <v>0</v>
      </c>
      <c r="Y39" s="96">
        <f>SUMPRODUCT(LARGE(AA39:AI39,{1,2,3,4,5,6}))+X39</f>
        <v>375</v>
      </c>
      <c r="Z39" s="115">
        <f t="shared" si="14"/>
        <v>2</v>
      </c>
      <c r="AA39" s="90">
        <f t="shared" si="3"/>
        <v>0</v>
      </c>
      <c r="AB39" s="90">
        <f t="shared" si="4"/>
        <v>0</v>
      </c>
      <c r="AC39" s="89">
        <f t="shared" si="5"/>
        <v>0</v>
      </c>
      <c r="AD39" s="89">
        <f t="shared" si="6"/>
        <v>0</v>
      </c>
      <c r="AE39" s="90">
        <f t="shared" si="7"/>
        <v>0</v>
      </c>
      <c r="AF39" s="90">
        <f t="shared" si="8"/>
        <v>0</v>
      </c>
      <c r="AG39" s="90">
        <f t="shared" si="9"/>
        <v>185</v>
      </c>
      <c r="AH39" s="90">
        <f t="shared" si="10"/>
        <v>0</v>
      </c>
      <c r="AI39" s="90">
        <f t="shared" si="11"/>
        <v>190</v>
      </c>
    </row>
    <row r="40" spans="1:35" ht="15.75" customHeight="1">
      <c r="A40" s="12"/>
      <c r="B40" s="19" t="s">
        <v>95</v>
      </c>
      <c r="C40" s="25">
        <v>97</v>
      </c>
      <c r="D40" s="19" t="s">
        <v>26</v>
      </c>
      <c r="E40" s="28">
        <v>16</v>
      </c>
      <c r="F40" s="42">
        <f>IF(E40="","",VLOOKUP(E40,Tabel!$A$1:$B$106,2,FALSE))</f>
        <v>126</v>
      </c>
      <c r="G40" s="28">
        <v>26</v>
      </c>
      <c r="H40" s="42">
        <f>IF(G40="","",VLOOKUP(G40,Tabel!$A$1:$B$106,2,FALSE))</f>
        <v>92</v>
      </c>
      <c r="I40" s="28"/>
      <c r="J40" s="42">
        <f>IF(I40="","",VLOOKUP(I40,Tabel!$A$1:$B$106,2,FALSE))</f>
      </c>
      <c r="K40" s="11">
        <v>14</v>
      </c>
      <c r="L40" s="42">
        <f>IF(K40="","",VLOOKUP(K40,Tabel!$A$1:$B$106,2,FALSE))</f>
        <v>134</v>
      </c>
      <c r="M40" s="11"/>
      <c r="N40" s="42">
        <f>IF(M40="","",VLOOKUP(M40,Tabel!$A$1:$B$106,2,FALSE))</f>
      </c>
      <c r="O40" s="11"/>
      <c r="P40" s="42"/>
      <c r="Q40" s="11"/>
      <c r="R40" s="42"/>
      <c r="S40" s="12"/>
      <c r="T40" s="42"/>
      <c r="U40" s="12"/>
      <c r="V40" s="42"/>
      <c r="W40" s="86">
        <f t="shared" si="12"/>
        <v>352</v>
      </c>
      <c r="X40" s="86">
        <f t="shared" si="13"/>
        <v>0</v>
      </c>
      <c r="Y40" s="96">
        <f>SUMPRODUCT(LARGE(AA40:AI40,{1,2,3,4,5,6}))+X40</f>
        <v>352</v>
      </c>
      <c r="Z40" s="115">
        <f t="shared" si="14"/>
        <v>3</v>
      </c>
      <c r="AA40" s="90">
        <f t="shared" si="3"/>
        <v>126</v>
      </c>
      <c r="AB40" s="90">
        <f t="shared" si="4"/>
        <v>92</v>
      </c>
      <c r="AC40" s="89">
        <f t="shared" si="5"/>
      </c>
      <c r="AD40" s="89">
        <f t="shared" si="6"/>
        <v>134</v>
      </c>
      <c r="AE40" s="90">
        <f t="shared" si="7"/>
      </c>
      <c r="AF40" s="90">
        <f t="shared" si="8"/>
        <v>0</v>
      </c>
      <c r="AG40" s="90">
        <f t="shared" si="9"/>
        <v>0</v>
      </c>
      <c r="AH40" s="90">
        <f t="shared" si="10"/>
        <v>0</v>
      </c>
      <c r="AI40" s="90">
        <f t="shared" si="11"/>
        <v>0</v>
      </c>
    </row>
    <row r="41" spans="1:35" ht="15.75" customHeight="1">
      <c r="A41" s="12"/>
      <c r="B41" s="26" t="s">
        <v>532</v>
      </c>
      <c r="C41" s="29">
        <v>97</v>
      </c>
      <c r="D41" s="19" t="s">
        <v>24</v>
      </c>
      <c r="E41" s="25"/>
      <c r="F41" s="42">
        <f>IF(E41="","",VLOOKUP(E41,Tabel!$A$1:$B$106,2,FALSE))</f>
      </c>
      <c r="G41" s="25"/>
      <c r="H41" s="42">
        <f>IF(G41="","",VLOOKUP(G41,Tabel!$A$1:$B$106,2,FALSE))</f>
      </c>
      <c r="I41" s="25"/>
      <c r="J41" s="42">
        <f>IF(I41="","",VLOOKUP(I41,Tabel!$A$1:$B$106,2,FALSE))</f>
      </c>
      <c r="K41" s="11">
        <v>5</v>
      </c>
      <c r="L41" s="42">
        <f>IF(K41="","",VLOOKUP(K41,Tabel!$A$1:$B$106,2,FALSE))</f>
        <v>175</v>
      </c>
      <c r="M41" s="11"/>
      <c r="N41" s="42"/>
      <c r="O41" s="11"/>
      <c r="P41" s="42"/>
      <c r="Q41" s="11">
        <v>7</v>
      </c>
      <c r="R41" s="42">
        <f>IF(Q41="","",VLOOKUP(Q41,Tabel!$A$1:$B$106,2,FALSE))</f>
        <v>165</v>
      </c>
      <c r="S41" s="12"/>
      <c r="T41" s="42"/>
      <c r="U41" s="12"/>
      <c r="V41" s="42"/>
      <c r="W41" s="86">
        <f t="shared" si="12"/>
        <v>340</v>
      </c>
      <c r="X41" s="86">
        <f t="shared" si="13"/>
        <v>0</v>
      </c>
      <c r="Y41" s="96">
        <f>SUMPRODUCT(LARGE(AA41:AI41,{1,2,3,4,5,6}))+X41</f>
        <v>340</v>
      </c>
      <c r="Z41" s="115">
        <f t="shared" si="14"/>
        <v>2</v>
      </c>
      <c r="AA41" s="90">
        <f t="shared" si="3"/>
      </c>
      <c r="AB41" s="90">
        <f t="shared" si="4"/>
      </c>
      <c r="AC41" s="89">
        <f t="shared" si="5"/>
      </c>
      <c r="AD41" s="89">
        <f t="shared" si="6"/>
        <v>175</v>
      </c>
      <c r="AE41" s="90">
        <f t="shared" si="7"/>
        <v>0</v>
      </c>
      <c r="AF41" s="90">
        <f t="shared" si="8"/>
        <v>0</v>
      </c>
      <c r="AG41" s="90">
        <f t="shared" si="9"/>
        <v>165</v>
      </c>
      <c r="AH41" s="90">
        <f t="shared" si="10"/>
        <v>0</v>
      </c>
      <c r="AI41" s="90">
        <f t="shared" si="11"/>
        <v>0</v>
      </c>
    </row>
    <row r="42" spans="1:35" ht="15.75" customHeight="1">
      <c r="A42" s="12"/>
      <c r="B42" s="73" t="s">
        <v>630</v>
      </c>
      <c r="C42" s="75">
        <v>97</v>
      </c>
      <c r="D42" s="73" t="s">
        <v>30</v>
      </c>
      <c r="E42" s="75"/>
      <c r="F42" s="76"/>
      <c r="G42" s="75"/>
      <c r="H42" s="76"/>
      <c r="I42" s="75"/>
      <c r="J42" s="76"/>
      <c r="K42" s="78"/>
      <c r="L42" s="76"/>
      <c r="M42" s="78"/>
      <c r="N42" s="76"/>
      <c r="O42" s="78">
        <v>7</v>
      </c>
      <c r="P42" s="76">
        <f>IF(O42="","",VLOOKUP(O42,Tabel!$A$1:$B$106,2,FALSE))</f>
        <v>165</v>
      </c>
      <c r="Q42" s="78">
        <v>13</v>
      </c>
      <c r="R42" s="76">
        <f>IF(Q42="","",VLOOKUP(Q42,Tabel!$A$1:$B$106,2,FALSE))</f>
        <v>138</v>
      </c>
      <c r="S42" s="79"/>
      <c r="T42" s="76"/>
      <c r="U42" s="79"/>
      <c r="V42" s="76"/>
      <c r="W42" s="80">
        <f t="shared" si="12"/>
        <v>303</v>
      </c>
      <c r="X42" s="80">
        <f t="shared" si="13"/>
        <v>0</v>
      </c>
      <c r="Y42" s="93">
        <f>SUMPRODUCT(LARGE(AA42:AI42,{1,2,3,4,5,6}))+X42</f>
        <v>303</v>
      </c>
      <c r="Z42" s="115">
        <f t="shared" si="14"/>
        <v>2</v>
      </c>
      <c r="AA42" s="90">
        <f t="shared" si="3"/>
        <v>0</v>
      </c>
      <c r="AB42" s="90">
        <f t="shared" si="4"/>
        <v>0</v>
      </c>
      <c r="AC42" s="89">
        <f t="shared" si="5"/>
        <v>0</v>
      </c>
      <c r="AD42" s="89">
        <f t="shared" si="6"/>
        <v>0</v>
      </c>
      <c r="AE42" s="90">
        <f t="shared" si="7"/>
        <v>0</v>
      </c>
      <c r="AF42" s="90">
        <f t="shared" si="8"/>
        <v>165</v>
      </c>
      <c r="AG42" s="90">
        <f t="shared" si="9"/>
        <v>138</v>
      </c>
      <c r="AH42" s="90">
        <f t="shared" si="10"/>
        <v>0</v>
      </c>
      <c r="AI42" s="90">
        <f t="shared" si="11"/>
        <v>0</v>
      </c>
    </row>
    <row r="43" spans="1:35" ht="15.75" customHeight="1">
      <c r="A43" s="14"/>
      <c r="B43" s="19" t="s">
        <v>355</v>
      </c>
      <c r="C43" s="25">
        <v>97</v>
      </c>
      <c r="D43" s="19" t="s">
        <v>31</v>
      </c>
      <c r="E43" s="28"/>
      <c r="F43" s="42">
        <f>IF(E43="","",VLOOKUP(E43,Tabel!$A$1:$B$106,2,FALSE))</f>
      </c>
      <c r="G43" s="28">
        <v>11</v>
      </c>
      <c r="H43" s="42">
        <f>IF(G43="","",VLOOKUP(G43,Tabel!$A$1:$B$106,2,FALSE))</f>
        <v>146</v>
      </c>
      <c r="I43" s="28"/>
      <c r="J43" s="42">
        <f>IF(I43="","",VLOOKUP(I43,Tabel!$A$1:$B$106,2,FALSE))</f>
      </c>
      <c r="K43" s="11"/>
      <c r="L43" s="42">
        <f>IF(K43="","",VLOOKUP(K43,Tabel!$A$1:$B$106,2,FALSE))</f>
      </c>
      <c r="M43" s="11"/>
      <c r="N43" s="42"/>
      <c r="O43" s="11"/>
      <c r="P43" s="42"/>
      <c r="Q43" s="11"/>
      <c r="R43" s="42"/>
      <c r="S43" s="12"/>
      <c r="T43" s="42"/>
      <c r="U43" s="12">
        <v>11</v>
      </c>
      <c r="V43" s="42">
        <f>IF(U43="","",VLOOKUP(U43,Tabel!$A$1:$B$106,2,FALSE))</f>
        <v>146</v>
      </c>
      <c r="W43" s="86">
        <f t="shared" si="12"/>
        <v>292</v>
      </c>
      <c r="X43" s="86">
        <f t="shared" si="13"/>
        <v>0</v>
      </c>
      <c r="Y43" s="96">
        <f>SUMPRODUCT(LARGE(AA43:AI43,{1,2,3,4,5,6}))+X43</f>
        <v>292</v>
      </c>
      <c r="Z43" s="115">
        <f t="shared" si="14"/>
        <v>2</v>
      </c>
      <c r="AA43" s="90">
        <f t="shared" si="3"/>
      </c>
      <c r="AB43" s="90">
        <f t="shared" si="4"/>
        <v>146</v>
      </c>
      <c r="AC43" s="89">
        <f t="shared" si="5"/>
      </c>
      <c r="AD43" s="89">
        <f t="shared" si="6"/>
      </c>
      <c r="AE43" s="90">
        <f t="shared" si="7"/>
        <v>0</v>
      </c>
      <c r="AF43" s="90">
        <f t="shared" si="8"/>
        <v>0</v>
      </c>
      <c r="AG43" s="90">
        <f t="shared" si="9"/>
        <v>0</v>
      </c>
      <c r="AH43" s="90">
        <f t="shared" si="10"/>
        <v>0</v>
      </c>
      <c r="AI43" s="90">
        <f t="shared" si="11"/>
        <v>146</v>
      </c>
    </row>
    <row r="44" spans="1:35" ht="15.75" customHeight="1">
      <c r="A44" s="14"/>
      <c r="B44" s="19" t="s">
        <v>349</v>
      </c>
      <c r="C44" s="25">
        <v>97</v>
      </c>
      <c r="D44" s="19" t="s">
        <v>23</v>
      </c>
      <c r="E44" s="28"/>
      <c r="F44" s="42">
        <f>IF(E44="","",VLOOKUP(E44,Tabel!$A$1:$B$106,2,FALSE))</f>
      </c>
      <c r="G44" s="28">
        <v>15</v>
      </c>
      <c r="H44" s="42">
        <f>IF(G44="","",VLOOKUP(G44,Tabel!$A$1:$B$106,2,FALSE))</f>
        <v>130</v>
      </c>
      <c r="I44" s="28">
        <v>9</v>
      </c>
      <c r="J44" s="42">
        <f>IF(I44="","",VLOOKUP(I44,Tabel!$A$1:$B$106,2,FALSE))</f>
        <v>155</v>
      </c>
      <c r="K44" s="11"/>
      <c r="L44" s="42">
        <f>IF(K44="","",VLOOKUP(K44,Tabel!$A$1:$B$106,2,FALSE))</f>
      </c>
      <c r="M44" s="11"/>
      <c r="N44" s="42">
        <f>IF(M44="","",VLOOKUP(M44,Tabel!$A$1:$B$106,2,FALSE))</f>
      </c>
      <c r="O44" s="11"/>
      <c r="P44" s="42"/>
      <c r="Q44" s="11"/>
      <c r="R44" s="42"/>
      <c r="S44" s="12"/>
      <c r="T44" s="42"/>
      <c r="U44" s="12"/>
      <c r="V44" s="42"/>
      <c r="W44" s="86">
        <f t="shared" si="12"/>
        <v>285</v>
      </c>
      <c r="X44" s="86">
        <f t="shared" si="13"/>
        <v>0</v>
      </c>
      <c r="Y44" s="96">
        <f>SUMPRODUCT(LARGE(AA44:AI44,{1,2,3,4,5,6}))+X44</f>
        <v>285</v>
      </c>
      <c r="Z44" s="115">
        <f t="shared" si="14"/>
        <v>2</v>
      </c>
      <c r="AA44" s="90">
        <f t="shared" si="3"/>
      </c>
      <c r="AB44" s="90">
        <f t="shared" si="4"/>
        <v>130</v>
      </c>
      <c r="AC44" s="89">
        <f t="shared" si="5"/>
        <v>155</v>
      </c>
      <c r="AD44" s="89">
        <f t="shared" si="6"/>
      </c>
      <c r="AE44" s="90">
        <f t="shared" si="7"/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</row>
    <row r="45" spans="1:35" ht="15.75" customHeight="1">
      <c r="A45" s="14"/>
      <c r="B45" s="19" t="s">
        <v>350</v>
      </c>
      <c r="C45" s="25">
        <v>97</v>
      </c>
      <c r="D45" s="19" t="s">
        <v>36</v>
      </c>
      <c r="E45" s="28"/>
      <c r="F45" s="42">
        <f>IF(E45="","",VLOOKUP(E45,Tabel!$A$1:$B$106,2,FALSE))</f>
      </c>
      <c r="G45" s="28">
        <v>12</v>
      </c>
      <c r="H45" s="42">
        <f>IF(G45="","",VLOOKUP(G45,Tabel!$A$1:$B$106,2,FALSE))</f>
        <v>142</v>
      </c>
      <c r="I45" s="28">
        <v>13</v>
      </c>
      <c r="J45" s="42">
        <f>IF(I45="","",VLOOKUP(I45,Tabel!$A$1:$B$106,2,FALSE))</f>
        <v>138</v>
      </c>
      <c r="K45" s="11"/>
      <c r="L45" s="42">
        <f>IF(K45="","",VLOOKUP(K45,Tabel!$A$1:$B$106,2,FALSE))</f>
      </c>
      <c r="M45" s="11"/>
      <c r="N45" s="42">
        <f>IF(M45="","",VLOOKUP(M45,Tabel!$A$1:$B$106,2,FALSE))</f>
      </c>
      <c r="O45" s="11"/>
      <c r="P45" s="42"/>
      <c r="Q45" s="11"/>
      <c r="R45" s="42"/>
      <c r="S45" s="12"/>
      <c r="T45" s="42"/>
      <c r="U45" s="12"/>
      <c r="V45" s="42"/>
      <c r="W45" s="86">
        <f t="shared" si="12"/>
        <v>280</v>
      </c>
      <c r="X45" s="86">
        <f t="shared" si="13"/>
        <v>0</v>
      </c>
      <c r="Y45" s="96">
        <f>SUMPRODUCT(LARGE(AA45:AI45,{1,2,3,4,5,6}))+X45</f>
        <v>280</v>
      </c>
      <c r="Z45" s="115">
        <f t="shared" si="14"/>
        <v>2</v>
      </c>
      <c r="AA45" s="90">
        <f t="shared" si="3"/>
      </c>
      <c r="AB45" s="90">
        <f t="shared" si="4"/>
        <v>142</v>
      </c>
      <c r="AC45" s="89">
        <f t="shared" si="5"/>
        <v>138</v>
      </c>
      <c r="AD45" s="89">
        <f t="shared" si="6"/>
      </c>
      <c r="AE45" s="90">
        <f t="shared" si="7"/>
      </c>
      <c r="AF45" s="90">
        <f t="shared" si="8"/>
        <v>0</v>
      </c>
      <c r="AG45" s="90">
        <f t="shared" si="9"/>
        <v>0</v>
      </c>
      <c r="AH45" s="90">
        <f t="shared" si="10"/>
        <v>0</v>
      </c>
      <c r="AI45" s="90">
        <f t="shared" si="11"/>
        <v>0</v>
      </c>
    </row>
    <row r="46" spans="1:35" ht="15.75" customHeight="1">
      <c r="A46" s="12"/>
      <c r="B46" s="73" t="s">
        <v>609</v>
      </c>
      <c r="C46" s="75">
        <v>97</v>
      </c>
      <c r="D46" s="73" t="s">
        <v>30</v>
      </c>
      <c r="E46" s="75"/>
      <c r="F46" s="76"/>
      <c r="G46" s="75"/>
      <c r="H46" s="76"/>
      <c r="I46" s="75"/>
      <c r="J46" s="76"/>
      <c r="K46" s="78"/>
      <c r="L46" s="76"/>
      <c r="M46" s="78">
        <v>18</v>
      </c>
      <c r="N46" s="76">
        <f>IF(M46="","",VLOOKUP(M46,Tabel!$A$1:$B$106,2,FALSE))</f>
        <v>118</v>
      </c>
      <c r="O46" s="78">
        <v>12</v>
      </c>
      <c r="P46" s="76">
        <f>IF(O46="","",VLOOKUP(O46,Tabel!$A$1:$B$106,2,FALSE))</f>
        <v>142</v>
      </c>
      <c r="Q46" s="78"/>
      <c r="R46" s="76"/>
      <c r="S46" s="79"/>
      <c r="T46" s="76"/>
      <c r="U46" s="79"/>
      <c r="V46" s="76"/>
      <c r="W46" s="80">
        <f t="shared" si="12"/>
        <v>260</v>
      </c>
      <c r="X46" s="80">
        <f t="shared" si="13"/>
        <v>0</v>
      </c>
      <c r="Y46" s="93">
        <f>SUMPRODUCT(LARGE(AA46:AI46,{1,2,3,4,5,6}))+X46</f>
        <v>260</v>
      </c>
      <c r="Z46" s="115">
        <f t="shared" si="14"/>
        <v>2</v>
      </c>
      <c r="AA46" s="90">
        <f t="shared" si="3"/>
        <v>0</v>
      </c>
      <c r="AB46" s="90">
        <f t="shared" si="4"/>
        <v>0</v>
      </c>
      <c r="AC46" s="89">
        <f t="shared" si="5"/>
        <v>0</v>
      </c>
      <c r="AD46" s="89">
        <f t="shared" si="6"/>
        <v>0</v>
      </c>
      <c r="AE46" s="90">
        <f t="shared" si="7"/>
        <v>118</v>
      </c>
      <c r="AF46" s="90">
        <f t="shared" si="8"/>
        <v>142</v>
      </c>
      <c r="AG46" s="90">
        <f t="shared" si="9"/>
        <v>0</v>
      </c>
      <c r="AH46" s="90">
        <f t="shared" si="10"/>
        <v>0</v>
      </c>
      <c r="AI46" s="90">
        <f t="shared" si="11"/>
        <v>0</v>
      </c>
    </row>
    <row r="47" spans="1:35" ht="15.75" customHeight="1">
      <c r="A47" s="12"/>
      <c r="B47" s="19" t="s">
        <v>541</v>
      </c>
      <c r="C47" s="25">
        <v>97</v>
      </c>
      <c r="D47" s="19" t="s">
        <v>32</v>
      </c>
      <c r="E47" s="28"/>
      <c r="F47" s="42">
        <f>IF(E47="","",VLOOKUP(E47,Tabel!$A$1:$B$106,2,FALSE))</f>
      </c>
      <c r="G47" s="28"/>
      <c r="H47" s="42">
        <f>IF(G47="","",VLOOKUP(G47,Tabel!$A$1:$B$106,2,FALSE))</f>
      </c>
      <c r="I47" s="28">
        <v>18</v>
      </c>
      <c r="J47" s="42">
        <f>IF(I47="","",VLOOKUP(I47,Tabel!$A$1:$B$106,2,FALSE))</f>
        <v>118</v>
      </c>
      <c r="K47" s="11">
        <v>15</v>
      </c>
      <c r="L47" s="42">
        <f>IF(K47="","",VLOOKUP(K47,Tabel!$A$1:$B$106,2,FALSE))</f>
        <v>130</v>
      </c>
      <c r="M47" s="11"/>
      <c r="N47" s="42">
        <f>IF(M47="","",VLOOKUP(M47,Tabel!$A$1:$B$106,2,FALSE))</f>
      </c>
      <c r="O47" s="11"/>
      <c r="P47" s="42"/>
      <c r="Q47" s="11"/>
      <c r="R47" s="42"/>
      <c r="S47" s="12"/>
      <c r="T47" s="42"/>
      <c r="U47" s="12"/>
      <c r="V47" s="42"/>
      <c r="W47" s="86">
        <f t="shared" si="12"/>
        <v>248</v>
      </c>
      <c r="X47" s="86">
        <f t="shared" si="13"/>
        <v>0</v>
      </c>
      <c r="Y47" s="96">
        <f>SUMPRODUCT(LARGE(AA47:AI47,{1,2,3,4,5,6}))+X47</f>
        <v>248</v>
      </c>
      <c r="Z47" s="115">
        <f t="shared" si="14"/>
        <v>2</v>
      </c>
      <c r="AA47" s="90">
        <f t="shared" si="3"/>
      </c>
      <c r="AB47" s="90">
        <f t="shared" si="4"/>
      </c>
      <c r="AC47" s="89">
        <f t="shared" si="5"/>
        <v>118</v>
      </c>
      <c r="AD47" s="89">
        <f t="shared" si="6"/>
        <v>130</v>
      </c>
      <c r="AE47" s="90">
        <f t="shared" si="7"/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</row>
    <row r="48" spans="1:35" ht="15.75" customHeight="1">
      <c r="A48" s="12"/>
      <c r="B48" s="19" t="s">
        <v>362</v>
      </c>
      <c r="C48" s="25">
        <v>97</v>
      </c>
      <c r="D48" s="19" t="s">
        <v>24</v>
      </c>
      <c r="E48" s="25"/>
      <c r="F48" s="42">
        <f>IF(E48="","",VLOOKUP(E48,Tabel!$A$1:$B$106,2,FALSE))</f>
      </c>
      <c r="G48" s="28">
        <v>29</v>
      </c>
      <c r="H48" s="42">
        <f>IF(G48="","",VLOOKUP(G48,Tabel!$A$1:$B$106,2,FALSE))</f>
        <v>83</v>
      </c>
      <c r="I48" s="25"/>
      <c r="J48" s="42">
        <f>IF(I48="","",VLOOKUP(I48,Tabel!$A$1:$B$106,2,FALSE))</f>
      </c>
      <c r="K48" s="11">
        <v>16</v>
      </c>
      <c r="L48" s="42">
        <f>IF(K48="","",VLOOKUP(K48,Tabel!$A$1:$B$106,2,FALSE))</f>
        <v>126</v>
      </c>
      <c r="M48" s="11"/>
      <c r="N48" s="42">
        <f>IF(M48="","",VLOOKUP(M48,Tabel!$A$1:$B$106,2,FALSE))</f>
      </c>
      <c r="O48" s="11"/>
      <c r="P48" s="42"/>
      <c r="Q48" s="11"/>
      <c r="R48" s="42"/>
      <c r="S48" s="12"/>
      <c r="T48" s="42"/>
      <c r="U48" s="12"/>
      <c r="V48" s="42"/>
      <c r="W48" s="86">
        <f t="shared" si="12"/>
        <v>209</v>
      </c>
      <c r="X48" s="86">
        <f t="shared" si="13"/>
        <v>0</v>
      </c>
      <c r="Y48" s="96">
        <f>SUMPRODUCT(LARGE(AA48:AI48,{1,2,3,4,5,6}))+X48</f>
        <v>209</v>
      </c>
      <c r="Z48" s="115">
        <f t="shared" si="14"/>
        <v>2</v>
      </c>
      <c r="AA48" s="90">
        <f t="shared" si="3"/>
      </c>
      <c r="AB48" s="90">
        <f t="shared" si="4"/>
        <v>83</v>
      </c>
      <c r="AC48" s="89">
        <f t="shared" si="5"/>
      </c>
      <c r="AD48" s="89">
        <f t="shared" si="6"/>
        <v>126</v>
      </c>
      <c r="AE48" s="90">
        <f t="shared" si="7"/>
      </c>
      <c r="AF48" s="90">
        <f t="shared" si="8"/>
        <v>0</v>
      </c>
      <c r="AG48" s="90">
        <f t="shared" si="9"/>
        <v>0</v>
      </c>
      <c r="AH48" s="90">
        <f t="shared" si="10"/>
        <v>0</v>
      </c>
      <c r="AI48" s="90">
        <f t="shared" si="11"/>
        <v>0</v>
      </c>
    </row>
    <row r="49" spans="1:35" ht="15.75" customHeight="1">
      <c r="A49" s="12"/>
      <c r="B49" s="26" t="s">
        <v>705</v>
      </c>
      <c r="C49" s="29">
        <v>97</v>
      </c>
      <c r="D49" s="19" t="s">
        <v>31</v>
      </c>
      <c r="E49" s="25"/>
      <c r="F49" s="42"/>
      <c r="G49" s="25"/>
      <c r="H49" s="42"/>
      <c r="I49" s="25"/>
      <c r="J49" s="42"/>
      <c r="K49" s="11"/>
      <c r="L49" s="42"/>
      <c r="M49" s="11"/>
      <c r="N49" s="42"/>
      <c r="O49" s="11"/>
      <c r="P49" s="42"/>
      <c r="Q49" s="11"/>
      <c r="R49" s="42"/>
      <c r="S49" s="12">
        <v>5</v>
      </c>
      <c r="T49" s="42">
        <f>IF(S49="","",VLOOKUP(S49,Tabel!$A$1:$B$106,2,FALSE))</f>
        <v>175</v>
      </c>
      <c r="U49" s="12"/>
      <c r="V49" s="42"/>
      <c r="W49" s="86">
        <f t="shared" si="12"/>
        <v>175</v>
      </c>
      <c r="X49" s="86">
        <f t="shared" si="13"/>
        <v>0</v>
      </c>
      <c r="Y49" s="96">
        <f>SUMPRODUCT(LARGE(AA49:AI49,{1,2,3,4,5,6}))+X49</f>
        <v>175</v>
      </c>
      <c r="Z49" s="115">
        <f t="shared" si="14"/>
        <v>1</v>
      </c>
      <c r="AA49" s="90">
        <f t="shared" si="3"/>
        <v>0</v>
      </c>
      <c r="AB49" s="90">
        <f t="shared" si="4"/>
        <v>0</v>
      </c>
      <c r="AC49" s="89">
        <f t="shared" si="5"/>
        <v>0</v>
      </c>
      <c r="AD49" s="89">
        <f t="shared" si="6"/>
        <v>0</v>
      </c>
      <c r="AE49" s="90">
        <f t="shared" si="7"/>
        <v>0</v>
      </c>
      <c r="AF49" s="90">
        <f t="shared" si="8"/>
        <v>0</v>
      </c>
      <c r="AG49" s="90">
        <f t="shared" si="9"/>
        <v>0</v>
      </c>
      <c r="AH49" s="90">
        <f t="shared" si="10"/>
        <v>175</v>
      </c>
      <c r="AI49" s="90">
        <f t="shared" si="11"/>
        <v>0</v>
      </c>
    </row>
    <row r="50" spans="1:35" ht="15.75" customHeight="1">
      <c r="A50" s="12"/>
      <c r="B50" s="26" t="s">
        <v>607</v>
      </c>
      <c r="C50" s="29">
        <v>97</v>
      </c>
      <c r="D50" s="19" t="s">
        <v>31</v>
      </c>
      <c r="E50" s="25"/>
      <c r="F50" s="42"/>
      <c r="G50" s="25"/>
      <c r="H50" s="42"/>
      <c r="I50" s="25"/>
      <c r="J50" s="42"/>
      <c r="K50" s="11"/>
      <c r="L50" s="42"/>
      <c r="M50" s="11">
        <v>6</v>
      </c>
      <c r="N50" s="42">
        <f>IF(M50="","",VLOOKUP(M50,Tabel!$A$1:$B$106,2,FALSE))</f>
        <v>170</v>
      </c>
      <c r="O50" s="13"/>
      <c r="P50" s="42"/>
      <c r="Q50" s="13"/>
      <c r="R50" s="42"/>
      <c r="S50" s="14"/>
      <c r="T50" s="42"/>
      <c r="U50" s="14"/>
      <c r="V50" s="42"/>
      <c r="W50" s="86">
        <f t="shared" si="12"/>
        <v>170</v>
      </c>
      <c r="X50" s="86">
        <f t="shared" si="13"/>
        <v>0</v>
      </c>
      <c r="Y50" s="96">
        <f>SUMPRODUCT(LARGE(AA50:AI50,{1,2,3,4,5,6}))+X50</f>
        <v>170</v>
      </c>
      <c r="Z50" s="115">
        <f t="shared" si="14"/>
        <v>1</v>
      </c>
      <c r="AA50" s="90">
        <f t="shared" si="3"/>
        <v>0</v>
      </c>
      <c r="AB50" s="90">
        <f t="shared" si="4"/>
        <v>0</v>
      </c>
      <c r="AC50" s="89">
        <f t="shared" si="5"/>
        <v>0</v>
      </c>
      <c r="AD50" s="89">
        <f t="shared" si="6"/>
        <v>0</v>
      </c>
      <c r="AE50" s="90">
        <f t="shared" si="7"/>
        <v>170</v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26" t="s">
        <v>533</v>
      </c>
      <c r="C51" s="29">
        <v>97</v>
      </c>
      <c r="D51" s="27" t="s">
        <v>31</v>
      </c>
      <c r="E51" s="25"/>
      <c r="F51" s="42">
        <f>IF(E51="","",VLOOKUP(E51,Tabel!$A$1:$B$106,2,FALSE))</f>
      </c>
      <c r="G51" s="25"/>
      <c r="H51" s="42">
        <f>IF(G51="","",VLOOKUP(G51,Tabel!$A$1:$B$106,2,FALSE))</f>
      </c>
      <c r="I51" s="25"/>
      <c r="J51" s="42">
        <f>IF(I51="","",VLOOKUP(I51,Tabel!$A$1:$B$106,2,FALSE))</f>
      </c>
      <c r="K51" s="11">
        <v>7</v>
      </c>
      <c r="L51" s="42">
        <f>IF(K51="","",VLOOKUP(K51,Tabel!$A$1:$B$106,2,FALSE))</f>
        <v>165</v>
      </c>
      <c r="M51" s="11"/>
      <c r="N51" s="42"/>
      <c r="O51" s="11"/>
      <c r="P51" s="42"/>
      <c r="Q51" s="11"/>
      <c r="R51" s="42"/>
      <c r="S51" s="12"/>
      <c r="T51" s="42"/>
      <c r="U51" s="12"/>
      <c r="V51" s="42"/>
      <c r="W51" s="86">
        <f t="shared" si="12"/>
        <v>165</v>
      </c>
      <c r="X51" s="86">
        <f t="shared" si="13"/>
        <v>0</v>
      </c>
      <c r="Y51" s="96">
        <f>SUMPRODUCT(LARGE(AA51:AI51,{1,2,3,4,5,6}))+X51</f>
        <v>165</v>
      </c>
      <c r="Z51" s="115">
        <f t="shared" si="14"/>
        <v>1</v>
      </c>
      <c r="AA51" s="90">
        <f t="shared" si="3"/>
      </c>
      <c r="AB51" s="90">
        <f t="shared" si="4"/>
      </c>
      <c r="AC51" s="89">
        <f t="shared" si="5"/>
      </c>
      <c r="AD51" s="89">
        <f t="shared" si="6"/>
        <v>165</v>
      </c>
      <c r="AE51" s="90">
        <f t="shared" si="7"/>
        <v>0</v>
      </c>
      <c r="AF51" s="90">
        <f t="shared" si="8"/>
        <v>0</v>
      </c>
      <c r="AG51" s="90">
        <f t="shared" si="9"/>
        <v>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73" t="s">
        <v>631</v>
      </c>
      <c r="C52" s="75">
        <v>97</v>
      </c>
      <c r="D52" s="73" t="s">
        <v>30</v>
      </c>
      <c r="E52" s="75"/>
      <c r="F52" s="76"/>
      <c r="G52" s="75"/>
      <c r="H52" s="76"/>
      <c r="I52" s="75"/>
      <c r="J52" s="76"/>
      <c r="K52" s="78"/>
      <c r="L52" s="76"/>
      <c r="M52" s="78"/>
      <c r="N52" s="76"/>
      <c r="O52" s="78">
        <v>11</v>
      </c>
      <c r="P52" s="76">
        <f>IF(O52="","",VLOOKUP(O52,Tabel!$A$1:$B$106,2,FALSE))</f>
        <v>146</v>
      </c>
      <c r="Q52" s="78"/>
      <c r="R52" s="76"/>
      <c r="S52" s="79"/>
      <c r="T52" s="76"/>
      <c r="U52" s="79"/>
      <c r="V52" s="76"/>
      <c r="W52" s="80">
        <f t="shared" si="12"/>
        <v>146</v>
      </c>
      <c r="X52" s="80">
        <f t="shared" si="13"/>
        <v>0</v>
      </c>
      <c r="Y52" s="93">
        <f>SUMPRODUCT(LARGE(AA52:AI52,{1,2,3,4,5,6}))+X52</f>
        <v>146</v>
      </c>
      <c r="Z52" s="115">
        <f t="shared" si="14"/>
        <v>1</v>
      </c>
      <c r="AA52" s="90">
        <f t="shared" si="3"/>
        <v>0</v>
      </c>
      <c r="AB52" s="90">
        <f t="shared" si="4"/>
        <v>0</v>
      </c>
      <c r="AC52" s="89">
        <f t="shared" si="5"/>
        <v>0</v>
      </c>
      <c r="AD52" s="89">
        <f t="shared" si="6"/>
        <v>0</v>
      </c>
      <c r="AE52" s="90">
        <f t="shared" si="7"/>
        <v>0</v>
      </c>
      <c r="AF52" s="90">
        <f t="shared" si="8"/>
        <v>146</v>
      </c>
      <c r="AG52" s="90">
        <f t="shared" si="9"/>
        <v>0</v>
      </c>
      <c r="AH52" s="90">
        <f t="shared" si="10"/>
        <v>0</v>
      </c>
      <c r="AI52" s="90">
        <f t="shared" si="11"/>
        <v>0</v>
      </c>
    </row>
    <row r="53" spans="1:35" ht="15.75" customHeight="1">
      <c r="A53" s="12"/>
      <c r="B53" s="19" t="s">
        <v>94</v>
      </c>
      <c r="C53" s="25">
        <v>97</v>
      </c>
      <c r="D53" s="19" t="s">
        <v>26</v>
      </c>
      <c r="E53" s="28">
        <v>13</v>
      </c>
      <c r="F53" s="42">
        <f>IF(E53="","",VLOOKUP(E53,Tabel!$A$1:$B$106,2,FALSE))</f>
        <v>138</v>
      </c>
      <c r="G53" s="28"/>
      <c r="H53" s="42">
        <f>IF(G53="","",VLOOKUP(G53,Tabel!$A$1:$B$106,2,FALSE))</f>
      </c>
      <c r="I53" s="28"/>
      <c r="J53" s="42">
        <f>IF(I53="","",VLOOKUP(I53,Tabel!$A$1:$B$106,2,FALSE))</f>
      </c>
      <c r="K53" s="11"/>
      <c r="L53" s="42">
        <f>IF(K53="","",VLOOKUP(K53,Tabel!$A$1:$B$106,2,FALSE))</f>
      </c>
      <c r="M53" s="11"/>
      <c r="N53" s="42"/>
      <c r="O53" s="11"/>
      <c r="P53" s="42"/>
      <c r="Q53" s="11"/>
      <c r="R53" s="42"/>
      <c r="S53" s="12"/>
      <c r="T53" s="42"/>
      <c r="U53" s="12"/>
      <c r="V53" s="42"/>
      <c r="W53" s="86">
        <f t="shared" si="12"/>
        <v>138</v>
      </c>
      <c r="X53" s="86">
        <f t="shared" si="13"/>
        <v>0</v>
      </c>
      <c r="Y53" s="96">
        <f>SUMPRODUCT(LARGE(AA53:AI53,{1,2,3,4,5,6}))+X53</f>
        <v>138</v>
      </c>
      <c r="Z53" s="115">
        <f t="shared" si="14"/>
        <v>1</v>
      </c>
      <c r="AA53" s="90">
        <f t="shared" si="3"/>
        <v>138</v>
      </c>
      <c r="AB53" s="90">
        <f t="shared" si="4"/>
      </c>
      <c r="AC53" s="89">
        <f t="shared" si="5"/>
      </c>
      <c r="AD53" s="89">
        <f t="shared" si="6"/>
      </c>
      <c r="AE53" s="90">
        <f t="shared" si="7"/>
        <v>0</v>
      </c>
      <c r="AF53" s="90">
        <f t="shared" si="8"/>
        <v>0</v>
      </c>
      <c r="AG53" s="90">
        <f t="shared" si="9"/>
        <v>0</v>
      </c>
      <c r="AH53" s="90">
        <f t="shared" si="10"/>
        <v>0</v>
      </c>
      <c r="AI53" s="90">
        <f t="shared" si="11"/>
        <v>0</v>
      </c>
    </row>
    <row r="54" spans="1:35" ht="15.75" customHeight="1">
      <c r="A54" s="12"/>
      <c r="B54" s="19" t="s">
        <v>728</v>
      </c>
      <c r="C54" s="110">
        <v>97</v>
      </c>
      <c r="D54" s="19" t="s">
        <v>727</v>
      </c>
      <c r="E54" s="35"/>
      <c r="F54" s="42"/>
      <c r="G54" s="35"/>
      <c r="H54" s="42"/>
      <c r="I54" s="35"/>
      <c r="J54" s="42"/>
      <c r="K54" s="13"/>
      <c r="L54" s="42"/>
      <c r="M54" s="13"/>
      <c r="N54" s="42"/>
      <c r="O54" s="11"/>
      <c r="P54" s="42"/>
      <c r="Q54" s="11"/>
      <c r="R54" s="42"/>
      <c r="S54" s="12"/>
      <c r="T54" s="42"/>
      <c r="U54" s="12">
        <v>13</v>
      </c>
      <c r="V54" s="42">
        <f>IF(U54="","",VLOOKUP(U54,Tabel!$A$1:$B$106,2,FALSE))</f>
        <v>138</v>
      </c>
      <c r="W54" s="86">
        <f t="shared" si="12"/>
        <v>138</v>
      </c>
      <c r="X54" s="86">
        <f t="shared" si="13"/>
        <v>0</v>
      </c>
      <c r="Y54" s="96">
        <f>SUMPRODUCT(LARGE(AA54:AI54,{1,2,3,4,5,6}))+X54</f>
        <v>138</v>
      </c>
      <c r="Z54" s="115">
        <f t="shared" si="14"/>
        <v>1</v>
      </c>
      <c r="AA54" s="90">
        <f t="shared" si="3"/>
        <v>0</v>
      </c>
      <c r="AB54" s="90">
        <f t="shared" si="4"/>
        <v>0</v>
      </c>
      <c r="AC54" s="89">
        <f t="shared" si="5"/>
        <v>0</v>
      </c>
      <c r="AD54" s="89">
        <f t="shared" si="6"/>
        <v>0</v>
      </c>
      <c r="AE54" s="90">
        <f t="shared" si="7"/>
        <v>0</v>
      </c>
      <c r="AF54" s="90">
        <f t="shared" si="8"/>
        <v>0</v>
      </c>
      <c r="AG54" s="90">
        <f t="shared" si="9"/>
        <v>0</v>
      </c>
      <c r="AH54" s="90">
        <f t="shared" si="10"/>
        <v>0</v>
      </c>
      <c r="AI54" s="90">
        <f t="shared" si="11"/>
        <v>138</v>
      </c>
    </row>
    <row r="55" spans="1:35" ht="15.75" customHeight="1">
      <c r="A55" s="12"/>
      <c r="B55" s="19" t="s">
        <v>729</v>
      </c>
      <c r="C55" s="110">
        <v>97</v>
      </c>
      <c r="D55" s="19" t="s">
        <v>40</v>
      </c>
      <c r="E55" s="25"/>
      <c r="F55" s="42"/>
      <c r="G55" s="25"/>
      <c r="H55" s="42"/>
      <c r="I55" s="25"/>
      <c r="J55" s="42"/>
      <c r="K55" s="11"/>
      <c r="L55" s="42"/>
      <c r="M55" s="11"/>
      <c r="N55" s="42"/>
      <c r="O55" s="11"/>
      <c r="P55" s="42"/>
      <c r="Q55" s="11"/>
      <c r="R55" s="42"/>
      <c r="S55" s="12"/>
      <c r="T55" s="42"/>
      <c r="U55" s="12">
        <v>15</v>
      </c>
      <c r="V55" s="42">
        <f>IF(U55="","",VLOOKUP(U55,Tabel!$A$1:$B$106,2,FALSE))</f>
        <v>130</v>
      </c>
      <c r="W55" s="86">
        <f t="shared" si="12"/>
        <v>130</v>
      </c>
      <c r="X55" s="86">
        <f t="shared" si="13"/>
        <v>0</v>
      </c>
      <c r="Y55" s="96">
        <f>SUMPRODUCT(LARGE(AA55:AI55,{1,2,3,4,5,6}))+X55</f>
        <v>130</v>
      </c>
      <c r="Z55" s="115">
        <f t="shared" si="14"/>
        <v>1</v>
      </c>
      <c r="AA55" s="90">
        <f t="shared" si="3"/>
        <v>0</v>
      </c>
      <c r="AB55" s="90">
        <f t="shared" si="4"/>
        <v>0</v>
      </c>
      <c r="AC55" s="89">
        <f t="shared" si="5"/>
        <v>0</v>
      </c>
      <c r="AD55" s="89">
        <f t="shared" si="6"/>
        <v>0</v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130</v>
      </c>
    </row>
    <row r="56" spans="1:35" ht="15.75" customHeight="1">
      <c r="A56" s="12"/>
      <c r="B56" s="19" t="s">
        <v>358</v>
      </c>
      <c r="C56" s="25">
        <v>97</v>
      </c>
      <c r="D56" s="19" t="s">
        <v>28</v>
      </c>
      <c r="E56" s="28"/>
      <c r="F56" s="42">
        <f>IF(E56="","",VLOOKUP(E56,Tabel!$A$1:$B$106,2,FALSE))</f>
      </c>
      <c r="G56" s="28">
        <v>17</v>
      </c>
      <c r="H56" s="42">
        <f>IF(G56="","",VLOOKUP(G56,Tabel!$A$1:$B$106,2,FALSE))</f>
        <v>122</v>
      </c>
      <c r="I56" s="28"/>
      <c r="J56" s="42">
        <f>IF(I56="","",VLOOKUP(I56,Tabel!$A$1:$B$106,2,FALSE))</f>
      </c>
      <c r="K56" s="11"/>
      <c r="L56" s="42">
        <f>IF(K56="","",VLOOKUP(K56,Tabel!$A$1:$B$106,2,FALSE))</f>
      </c>
      <c r="M56" s="11"/>
      <c r="N56" s="42"/>
      <c r="O56" s="11"/>
      <c r="P56" s="42"/>
      <c r="Q56" s="11"/>
      <c r="R56" s="42"/>
      <c r="S56" s="12"/>
      <c r="T56" s="42"/>
      <c r="U56" s="12"/>
      <c r="V56" s="42"/>
      <c r="W56" s="86">
        <f t="shared" si="12"/>
        <v>122</v>
      </c>
      <c r="X56" s="86">
        <f t="shared" si="13"/>
        <v>0</v>
      </c>
      <c r="Y56" s="96">
        <f>SUMPRODUCT(LARGE(AA56:AI56,{1,2,3,4,5,6}))+X56</f>
        <v>122</v>
      </c>
      <c r="Z56" s="115">
        <f t="shared" si="14"/>
        <v>1</v>
      </c>
      <c r="AA56" s="90">
        <f t="shared" si="3"/>
      </c>
      <c r="AB56" s="90">
        <f t="shared" si="4"/>
        <v>122</v>
      </c>
      <c r="AC56" s="89">
        <f t="shared" si="5"/>
      </c>
      <c r="AD56" s="89">
        <f t="shared" si="6"/>
      </c>
      <c r="AE56" s="90">
        <f t="shared" si="7"/>
        <v>0</v>
      </c>
      <c r="AF56" s="90">
        <f t="shared" si="8"/>
        <v>0</v>
      </c>
      <c r="AG56" s="90">
        <f t="shared" si="9"/>
        <v>0</v>
      </c>
      <c r="AH56" s="90">
        <f t="shared" si="10"/>
        <v>0</v>
      </c>
      <c r="AI56" s="90">
        <f t="shared" si="11"/>
        <v>0</v>
      </c>
    </row>
    <row r="57" spans="1:35" ht="15.75" customHeight="1">
      <c r="A57" s="12"/>
      <c r="B57" s="26" t="s">
        <v>608</v>
      </c>
      <c r="C57" s="29">
        <v>97</v>
      </c>
      <c r="D57" s="19" t="s">
        <v>40</v>
      </c>
      <c r="E57" s="25"/>
      <c r="F57" s="42"/>
      <c r="G57" s="25"/>
      <c r="H57" s="42"/>
      <c r="I57" s="25"/>
      <c r="J57" s="42"/>
      <c r="K57" s="11"/>
      <c r="L57" s="42"/>
      <c r="M57" s="11">
        <v>17</v>
      </c>
      <c r="N57" s="42">
        <f>IF(M57="","",VLOOKUP(M57,Tabel!$A$1:$B$106,2,FALSE))</f>
        <v>122</v>
      </c>
      <c r="O57" s="11"/>
      <c r="P57" s="42"/>
      <c r="Q57" s="11"/>
      <c r="R57" s="42"/>
      <c r="S57" s="12"/>
      <c r="T57" s="42"/>
      <c r="U57" s="12"/>
      <c r="V57" s="42"/>
      <c r="W57" s="86">
        <f t="shared" si="12"/>
        <v>122</v>
      </c>
      <c r="X57" s="86">
        <f t="shared" si="13"/>
        <v>0</v>
      </c>
      <c r="Y57" s="96">
        <f>SUMPRODUCT(LARGE(AA57:AI57,{1,2,3,4,5,6}))+X57</f>
        <v>122</v>
      </c>
      <c r="Z57" s="115">
        <f t="shared" si="14"/>
        <v>1</v>
      </c>
      <c r="AA57" s="90">
        <f t="shared" si="3"/>
        <v>0</v>
      </c>
      <c r="AB57" s="90">
        <f t="shared" si="4"/>
        <v>0</v>
      </c>
      <c r="AC57" s="89">
        <f t="shared" si="5"/>
        <v>0</v>
      </c>
      <c r="AD57" s="89">
        <f t="shared" si="6"/>
        <v>0</v>
      </c>
      <c r="AE57" s="90">
        <f t="shared" si="7"/>
        <v>122</v>
      </c>
      <c r="AF57" s="90">
        <f t="shared" si="8"/>
        <v>0</v>
      </c>
      <c r="AG57" s="90">
        <f t="shared" si="9"/>
        <v>0</v>
      </c>
      <c r="AH57" s="90">
        <f t="shared" si="10"/>
        <v>0</v>
      </c>
      <c r="AI57" s="90">
        <f t="shared" si="11"/>
        <v>0</v>
      </c>
    </row>
    <row r="58" spans="1:35" ht="15.75" customHeight="1">
      <c r="A58" s="12"/>
      <c r="B58" s="19" t="s">
        <v>359</v>
      </c>
      <c r="C58" s="25">
        <v>97</v>
      </c>
      <c r="D58" s="19" t="s">
        <v>32</v>
      </c>
      <c r="E58" s="28">
        <v>18</v>
      </c>
      <c r="F58" s="42">
        <f>IF(E58="","",VLOOKUP(E58,Tabel!$A$1:$B$106,2,FALSE))</f>
        <v>118</v>
      </c>
      <c r="G58" s="28"/>
      <c r="H58" s="42">
        <f>IF(G58="","",VLOOKUP(G58,Tabel!$A$1:$B$106,2,FALSE))</f>
      </c>
      <c r="I58" s="28"/>
      <c r="J58" s="42">
        <f>IF(I58="","",VLOOKUP(I58,Tabel!$A$1:$B$106,2,FALSE))</f>
      </c>
      <c r="K58" s="11"/>
      <c r="L58" s="42">
        <f>IF(K58="","",VLOOKUP(K58,Tabel!$A$1:$B$106,2,FALSE))</f>
      </c>
      <c r="M58" s="11"/>
      <c r="N58" s="42"/>
      <c r="O58" s="11"/>
      <c r="P58" s="42"/>
      <c r="Q58" s="11"/>
      <c r="R58" s="42"/>
      <c r="S58" s="12"/>
      <c r="T58" s="42"/>
      <c r="U58" s="12"/>
      <c r="V58" s="42"/>
      <c r="W58" s="86">
        <f t="shared" si="12"/>
        <v>118</v>
      </c>
      <c r="X58" s="86">
        <f t="shared" si="13"/>
        <v>0</v>
      </c>
      <c r="Y58" s="96">
        <f>SUMPRODUCT(LARGE(AA58:AI58,{1,2,3,4,5,6}))+X58</f>
        <v>118</v>
      </c>
      <c r="Z58" s="115">
        <f t="shared" si="14"/>
        <v>1</v>
      </c>
      <c r="AA58" s="90">
        <f t="shared" si="3"/>
        <v>118</v>
      </c>
      <c r="AB58" s="90">
        <f t="shared" si="4"/>
      </c>
      <c r="AC58" s="89">
        <f t="shared" si="5"/>
      </c>
      <c r="AD58" s="89">
        <f t="shared" si="6"/>
      </c>
      <c r="AE58" s="90">
        <f t="shared" si="7"/>
        <v>0</v>
      </c>
      <c r="AF58" s="90">
        <f t="shared" si="8"/>
        <v>0</v>
      </c>
      <c r="AG58" s="90">
        <f t="shared" si="9"/>
        <v>0</v>
      </c>
      <c r="AH58" s="90">
        <f t="shared" si="10"/>
        <v>0</v>
      </c>
      <c r="AI58" s="90">
        <f t="shared" si="11"/>
        <v>0</v>
      </c>
    </row>
    <row r="59" spans="1:35" ht="15.75" customHeight="1">
      <c r="A59" s="12"/>
      <c r="B59" s="19" t="s">
        <v>543</v>
      </c>
      <c r="C59" s="25">
        <v>97</v>
      </c>
      <c r="D59" s="19" t="s">
        <v>29</v>
      </c>
      <c r="E59" s="25"/>
      <c r="F59" s="42">
        <f>IF(E59="","",VLOOKUP(E59,Tabel!$A$1:$B$106,2,FALSE))</f>
      </c>
      <c r="G59" s="28"/>
      <c r="H59" s="42">
        <f>IF(G59="","",VLOOKUP(G59,Tabel!$A$1:$B$106,2,FALSE))</f>
      </c>
      <c r="I59" s="28">
        <v>19</v>
      </c>
      <c r="J59" s="42">
        <f>IF(I59="","",VLOOKUP(I59,Tabel!$A$1:$B$106,2,FALSE))</f>
        <v>114</v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2"/>
        <v>114</v>
      </c>
      <c r="X59" s="86">
        <f t="shared" si="13"/>
        <v>0</v>
      </c>
      <c r="Y59" s="96">
        <f>SUMPRODUCT(LARGE(AA59:AI59,{1,2,3,4,5,6}))+X59</f>
        <v>114</v>
      </c>
      <c r="Z59" s="115">
        <f t="shared" si="14"/>
        <v>1</v>
      </c>
      <c r="AA59" s="90">
        <f t="shared" si="3"/>
      </c>
      <c r="AB59" s="90">
        <f t="shared" si="4"/>
      </c>
      <c r="AC59" s="89">
        <f t="shared" si="5"/>
        <v>114</v>
      </c>
      <c r="AD59" s="89">
        <f t="shared" si="6"/>
      </c>
      <c r="AE59" s="90">
        <f t="shared" si="7"/>
        <v>0</v>
      </c>
      <c r="AF59" s="90">
        <f t="shared" si="8"/>
        <v>0</v>
      </c>
      <c r="AG59" s="90">
        <f t="shared" si="9"/>
        <v>0</v>
      </c>
      <c r="AH59" s="90">
        <f t="shared" si="10"/>
        <v>0</v>
      </c>
      <c r="AI59" s="90">
        <f t="shared" si="11"/>
        <v>0</v>
      </c>
    </row>
    <row r="60" spans="1:35" ht="15.75" customHeight="1">
      <c r="A60" s="12"/>
      <c r="B60" s="26" t="s">
        <v>610</v>
      </c>
      <c r="C60" s="29">
        <v>97</v>
      </c>
      <c r="D60" s="27" t="s">
        <v>27</v>
      </c>
      <c r="E60" s="25"/>
      <c r="F60" s="42"/>
      <c r="G60" s="25"/>
      <c r="H60" s="42"/>
      <c r="I60" s="25"/>
      <c r="J60" s="42"/>
      <c r="K60" s="11"/>
      <c r="L60" s="42"/>
      <c r="M60" s="11">
        <v>19</v>
      </c>
      <c r="N60" s="42">
        <f>IF(M60="","",VLOOKUP(M60,Tabel!$A$1:$B$106,2,FALSE))</f>
        <v>114</v>
      </c>
      <c r="O60" s="11"/>
      <c r="P60" s="42"/>
      <c r="Q60" s="11"/>
      <c r="R60" s="42"/>
      <c r="S60" s="12"/>
      <c r="T60" s="42"/>
      <c r="U60" s="12"/>
      <c r="V60" s="42"/>
      <c r="W60" s="86">
        <f t="shared" si="12"/>
        <v>114</v>
      </c>
      <c r="X60" s="86">
        <f t="shared" si="13"/>
        <v>0</v>
      </c>
      <c r="Y60" s="96">
        <f>SUMPRODUCT(LARGE(AA60:AI60,{1,2,3,4,5,6}))+X60</f>
        <v>114</v>
      </c>
      <c r="Z60" s="115">
        <f t="shared" si="14"/>
        <v>1</v>
      </c>
      <c r="AA60" s="90">
        <f t="shared" si="3"/>
        <v>0</v>
      </c>
      <c r="AB60" s="90">
        <f t="shared" si="4"/>
        <v>0</v>
      </c>
      <c r="AC60" s="89">
        <f t="shared" si="5"/>
        <v>0</v>
      </c>
      <c r="AD60" s="89">
        <f t="shared" si="6"/>
        <v>0</v>
      </c>
      <c r="AE60" s="90">
        <f t="shared" si="7"/>
        <v>114</v>
      </c>
      <c r="AF60" s="90">
        <f t="shared" si="8"/>
        <v>0</v>
      </c>
      <c r="AG60" s="90">
        <f t="shared" si="9"/>
        <v>0</v>
      </c>
      <c r="AH60" s="90">
        <f t="shared" si="10"/>
        <v>0</v>
      </c>
      <c r="AI60" s="90">
        <f t="shared" si="11"/>
        <v>0</v>
      </c>
    </row>
    <row r="61" spans="1:35" ht="15.75" customHeight="1">
      <c r="A61" s="12"/>
      <c r="B61" s="17" t="s">
        <v>544</v>
      </c>
      <c r="C61" s="25">
        <v>97</v>
      </c>
      <c r="D61" s="19" t="s">
        <v>31</v>
      </c>
      <c r="E61" s="25"/>
      <c r="F61" s="28">
        <f>IF(E61="","",VLOOKUP(E61,Tabel!$A$1:$B$106,2,FALSE))</f>
      </c>
      <c r="G61" s="28"/>
      <c r="H61" s="28">
        <f>IF(G61="","",VLOOKUP(G61,Tabel!$A$1:$B$106,2,FALSE))</f>
      </c>
      <c r="I61" s="28">
        <v>21</v>
      </c>
      <c r="J61" s="28">
        <f>IF(I61="","",VLOOKUP(I61,Tabel!$A$1:$B$106,2,FALSE))</f>
        <v>107</v>
      </c>
      <c r="K61" s="11"/>
      <c r="L61" s="28">
        <f>IF(K61="","",VLOOKUP(K61,Tabel!$A$1:$B$106,2,FALSE))</f>
      </c>
      <c r="M61" s="11"/>
      <c r="N61" s="28"/>
      <c r="O61" s="11"/>
      <c r="P61" s="28"/>
      <c r="Q61" s="11"/>
      <c r="R61" s="28"/>
      <c r="S61" s="12"/>
      <c r="T61" s="28"/>
      <c r="U61" s="12"/>
      <c r="V61" s="28"/>
      <c r="W61" s="86">
        <f t="shared" si="12"/>
        <v>107</v>
      </c>
      <c r="X61" s="86">
        <f t="shared" si="13"/>
        <v>0</v>
      </c>
      <c r="Y61" s="96">
        <f>SUMPRODUCT(LARGE(AA61:AI61,{1,2,3,4,5,6}))+X61</f>
        <v>107</v>
      </c>
      <c r="Z61" s="115">
        <f t="shared" si="14"/>
        <v>1</v>
      </c>
      <c r="AA61" s="90">
        <f t="shared" si="3"/>
      </c>
      <c r="AB61" s="90">
        <f t="shared" si="4"/>
      </c>
      <c r="AC61" s="89">
        <f t="shared" si="5"/>
        <v>107</v>
      </c>
      <c r="AD61" s="89">
        <f t="shared" si="6"/>
      </c>
      <c r="AE61" s="90">
        <f t="shared" si="7"/>
        <v>0</v>
      </c>
      <c r="AF61" s="90">
        <f t="shared" si="8"/>
        <v>0</v>
      </c>
      <c r="AG61" s="90">
        <f t="shared" si="9"/>
        <v>0</v>
      </c>
      <c r="AH61" s="90">
        <f t="shared" si="10"/>
        <v>0</v>
      </c>
      <c r="AI61" s="90">
        <f t="shared" si="11"/>
        <v>0</v>
      </c>
    </row>
    <row r="62" spans="1:35" ht="15.75" customHeight="1">
      <c r="A62" s="12"/>
      <c r="B62" s="19" t="s">
        <v>706</v>
      </c>
      <c r="C62" s="25">
        <v>97</v>
      </c>
      <c r="D62" s="19" t="s">
        <v>32</v>
      </c>
      <c r="E62" s="25"/>
      <c r="F62" s="28"/>
      <c r="G62" s="25"/>
      <c r="H62" s="28"/>
      <c r="I62" s="25"/>
      <c r="J62" s="28"/>
      <c r="K62" s="11"/>
      <c r="L62" s="28"/>
      <c r="M62" s="11"/>
      <c r="N62" s="28"/>
      <c r="O62" s="11"/>
      <c r="P62" s="28"/>
      <c r="Q62" s="11"/>
      <c r="R62" s="28"/>
      <c r="S62" s="12">
        <v>21</v>
      </c>
      <c r="T62" s="28">
        <f>IF(S62="","",VLOOKUP(S62,Tabel!$A$1:$B$106,2,FALSE))</f>
        <v>107</v>
      </c>
      <c r="U62" s="12"/>
      <c r="V62" s="42"/>
      <c r="W62" s="86">
        <f t="shared" si="12"/>
        <v>107</v>
      </c>
      <c r="X62" s="86">
        <f t="shared" si="13"/>
        <v>0</v>
      </c>
      <c r="Y62" s="96">
        <f>SUMPRODUCT(LARGE(AA62:AI62,{1,2,3,4,5,6}))+X62</f>
        <v>107</v>
      </c>
      <c r="Z62" s="115">
        <f t="shared" si="14"/>
        <v>1</v>
      </c>
      <c r="AA62" s="90">
        <f>F62</f>
        <v>0</v>
      </c>
      <c r="AB62" s="90">
        <f>H62</f>
        <v>0</v>
      </c>
      <c r="AC62" s="89">
        <f>J62</f>
        <v>0</v>
      </c>
      <c r="AD62" s="89">
        <f>L62</f>
        <v>0</v>
      </c>
      <c r="AE62" s="90">
        <f>N62</f>
        <v>0</v>
      </c>
      <c r="AF62" s="90">
        <f>P62</f>
        <v>0</v>
      </c>
      <c r="AG62" s="90">
        <f>R62</f>
        <v>0</v>
      </c>
      <c r="AH62" s="90">
        <f>T62</f>
        <v>107</v>
      </c>
      <c r="AI62" s="90">
        <f>V62</f>
        <v>0</v>
      </c>
    </row>
    <row r="63" spans="1:35" ht="15.75" customHeight="1">
      <c r="A63" s="12"/>
      <c r="B63" s="19" t="s">
        <v>361</v>
      </c>
      <c r="C63" s="25">
        <v>97</v>
      </c>
      <c r="D63" s="19" t="s">
        <v>27</v>
      </c>
      <c r="E63" s="25"/>
      <c r="F63" s="28">
        <f>IF(E63="","",VLOOKUP(E63,Tabel!$A$1:$B$106,2,FALSE))</f>
      </c>
      <c r="G63" s="28">
        <v>25</v>
      </c>
      <c r="H63" s="28">
        <f>IF(G63="","",VLOOKUP(G63,Tabel!$A$1:$B$106,2,FALSE))</f>
        <v>95</v>
      </c>
      <c r="I63" s="25"/>
      <c r="J63" s="28">
        <f>IF(I63="","",VLOOKUP(I63,Tabel!$A$1:$B$106,2,FALSE))</f>
      </c>
      <c r="K63" s="11"/>
      <c r="L63" s="28">
        <f>IF(K63="","",VLOOKUP(K63,Tabel!$A$1:$B$106,2,FALSE))</f>
      </c>
      <c r="M63" s="11"/>
      <c r="N63" s="28"/>
      <c r="O63" s="11"/>
      <c r="P63" s="28"/>
      <c r="Q63" s="11"/>
      <c r="R63" s="28"/>
      <c r="S63" s="12"/>
      <c r="T63" s="28"/>
      <c r="U63" s="12"/>
      <c r="V63" s="28"/>
      <c r="W63" s="86">
        <f t="shared" si="12"/>
        <v>95</v>
      </c>
      <c r="X63" s="86">
        <f t="shared" si="13"/>
        <v>0</v>
      </c>
      <c r="Y63" s="96">
        <f>SUMPRODUCT(LARGE(AA63:AI63,{1,2,3,4,5,6}))+X63</f>
        <v>95</v>
      </c>
      <c r="Z63" s="115">
        <f t="shared" si="14"/>
        <v>1</v>
      </c>
      <c r="AA63" s="90">
        <f>F63</f>
      </c>
      <c r="AB63" s="90">
        <f>H63</f>
        <v>95</v>
      </c>
      <c r="AC63" s="89">
        <f>J63</f>
      </c>
      <c r="AD63" s="89">
        <f>L63</f>
      </c>
      <c r="AE63" s="90">
        <f>N63</f>
        <v>0</v>
      </c>
      <c r="AF63" s="90">
        <f>P63</f>
        <v>0</v>
      </c>
      <c r="AG63" s="90">
        <f>R63</f>
        <v>0</v>
      </c>
      <c r="AH63" s="90">
        <f>T63</f>
        <v>0</v>
      </c>
      <c r="AI63" s="90">
        <f>V63</f>
        <v>0</v>
      </c>
    </row>
    <row r="64" spans="1:35" ht="15.75" customHeight="1">
      <c r="A64" s="20"/>
      <c r="B64" s="24"/>
      <c r="C64" s="58"/>
      <c r="D64" s="24"/>
      <c r="E64" s="58"/>
      <c r="F64" s="24"/>
      <c r="G64" s="58"/>
      <c r="H64" s="24"/>
      <c r="I64" s="58"/>
      <c r="J64" s="24"/>
      <c r="K64" s="23"/>
      <c r="L64" s="24"/>
      <c r="M64" s="23"/>
      <c r="N64" s="24"/>
      <c r="O64" s="23"/>
      <c r="P64" s="24"/>
      <c r="Q64" s="23"/>
      <c r="R64" s="24"/>
      <c r="S64" s="20"/>
      <c r="T64" s="24"/>
      <c r="U64" s="20"/>
      <c r="V64" s="24"/>
      <c r="W64" s="99"/>
      <c r="X64" s="99"/>
      <c r="Y64" s="100"/>
      <c r="AA64" s="90"/>
      <c r="AB64" s="90"/>
      <c r="AC64" s="89"/>
      <c r="AD64" s="89"/>
      <c r="AE64" s="90"/>
      <c r="AF64" s="90"/>
      <c r="AG64" s="90"/>
      <c r="AH64" s="90"/>
      <c r="AI64" s="90"/>
    </row>
    <row r="65" spans="1:35" ht="15.75" customHeight="1">
      <c r="A65" s="125" t="s">
        <v>183</v>
      </c>
      <c r="B65" s="125"/>
      <c r="C65" s="21"/>
      <c r="D65" s="22"/>
      <c r="E65" s="23"/>
      <c r="F65" s="24">
        <f>IF(E65="","",VLOOKUP(E65,#REF!,2,TRUE))</f>
      </c>
      <c r="G65" s="23"/>
      <c r="H65" s="24">
        <f>IF(G65="","",VLOOKUP(G65,#REF!,2,TRUE))</f>
      </c>
      <c r="I65" s="23"/>
      <c r="J65" s="24"/>
      <c r="K65" s="23"/>
      <c r="L65" s="24"/>
      <c r="M65" s="23"/>
      <c r="N65" s="24"/>
      <c r="O65" s="23"/>
      <c r="P65" s="24"/>
      <c r="Q65" s="23"/>
      <c r="R65" s="24"/>
      <c r="S65" s="20"/>
      <c r="T65" s="24"/>
      <c r="U65" s="20"/>
      <c r="V65" s="24"/>
      <c r="W65" s="92"/>
      <c r="X65" s="92"/>
      <c r="Y65" s="98"/>
      <c r="AA65" s="90"/>
      <c r="AB65" s="90"/>
      <c r="AC65" s="89"/>
      <c r="AD65" s="89"/>
      <c r="AE65" s="90"/>
      <c r="AF65" s="90"/>
      <c r="AG65" s="90"/>
      <c r="AH65" s="90"/>
      <c r="AI65" s="90"/>
    </row>
    <row r="66" spans="1:35" ht="15.75" customHeight="1">
      <c r="A66" s="12">
        <v>1</v>
      </c>
      <c r="B66" s="19" t="s">
        <v>363</v>
      </c>
      <c r="C66" s="25">
        <v>96</v>
      </c>
      <c r="D66" s="19" t="s">
        <v>24</v>
      </c>
      <c r="E66" s="28">
        <v>3</v>
      </c>
      <c r="F66" s="42">
        <f>IF(E66="","",VLOOKUP(E66,Tabel!$A$1:$B$106,2,FALSE))</f>
        <v>185</v>
      </c>
      <c r="G66" s="28">
        <v>1</v>
      </c>
      <c r="H66" s="42">
        <f>IF(G66="","",VLOOKUP(G66,Tabel!$A$1:$B$106,2,FALSE))</f>
        <v>200</v>
      </c>
      <c r="I66" s="28">
        <v>2</v>
      </c>
      <c r="J66" s="42">
        <f>IF(I66="","",VLOOKUP(I66,Tabel!$A$1:$B$106,2,FALSE))</f>
        <v>190</v>
      </c>
      <c r="K66" s="11">
        <v>1</v>
      </c>
      <c r="L66" s="42">
        <f>IF(K66="","",VLOOKUP(K66,Tabel!$A$1:$B$106,2,FALSE))</f>
        <v>200</v>
      </c>
      <c r="M66" s="11">
        <v>2</v>
      </c>
      <c r="N66" s="42">
        <f>IF(M66="","",VLOOKUP(M66,Tabel!$A$1:$B$106,2,FALSE))</f>
        <v>190</v>
      </c>
      <c r="O66" s="11">
        <v>2</v>
      </c>
      <c r="P66" s="42">
        <f>IF(O66="","",VLOOKUP(O66,Tabel!$A$1:$B$106,2,FALSE))</f>
        <v>190</v>
      </c>
      <c r="Q66" s="11">
        <v>2</v>
      </c>
      <c r="R66" s="42">
        <f>IF(Q66="","",VLOOKUP(Q66,Tabel!$A$1:$B$106,2,FALSE))</f>
        <v>190</v>
      </c>
      <c r="S66" s="12">
        <v>1</v>
      </c>
      <c r="T66" s="42">
        <f>IF(S66="","",VLOOKUP(S66,Tabel!$A$1:$B$106,2,FALSE))</f>
        <v>200</v>
      </c>
      <c r="U66" s="12">
        <v>2</v>
      </c>
      <c r="V66" s="42">
        <f>IF(U66="","",VLOOKUP(U66,Tabel!$A$1:$B$106,2,FALSE))</f>
        <v>190</v>
      </c>
      <c r="W66" s="86">
        <f aca="true" t="shared" si="15" ref="W66:W81">SUM(F66,H66,J66,L66,N66,P66,R66,T66,V66)</f>
        <v>1735</v>
      </c>
      <c r="X66" s="86">
        <f aca="true" t="shared" si="16" ref="X66:X81">IF(COUNT(F66,H66,J66,L66,N66,P66,R66,T66,V66)=7,5,IF(COUNT(F66,H66,J66,L66,N66,P66,R66,T66,V66)=8,15,IF(COUNT(F66,H66,J66,L66,N66,P66,R66,T66,V66)=9,30,0)))</f>
        <v>30</v>
      </c>
      <c r="Y66" s="96">
        <f>SUMPRODUCT(LARGE(AA66:AI66,{1,2,3,4,5,6}))+X66</f>
        <v>1200</v>
      </c>
      <c r="Z66" s="115">
        <f aca="true" t="shared" si="17" ref="Z66:Z81">COUNTA(E66,G66,I66,K66,M66,O66,Q66,S66,U66)</f>
        <v>9</v>
      </c>
      <c r="AA66" s="90">
        <f t="shared" si="3"/>
        <v>185</v>
      </c>
      <c r="AB66" s="90">
        <f t="shared" si="4"/>
        <v>200</v>
      </c>
      <c r="AC66" s="89">
        <f t="shared" si="5"/>
        <v>190</v>
      </c>
      <c r="AD66" s="89">
        <f t="shared" si="6"/>
        <v>200</v>
      </c>
      <c r="AE66" s="90">
        <f t="shared" si="7"/>
        <v>190</v>
      </c>
      <c r="AF66" s="90">
        <f t="shared" si="8"/>
        <v>190</v>
      </c>
      <c r="AG66" s="90">
        <f t="shared" si="9"/>
        <v>190</v>
      </c>
      <c r="AH66" s="90">
        <f t="shared" si="10"/>
        <v>200</v>
      </c>
      <c r="AI66" s="90">
        <f t="shared" si="11"/>
        <v>190</v>
      </c>
    </row>
    <row r="67" spans="1:35" ht="15.75" customHeight="1">
      <c r="A67" s="12">
        <v>2</v>
      </c>
      <c r="B67" s="19" t="s">
        <v>97</v>
      </c>
      <c r="C67" s="25">
        <v>96</v>
      </c>
      <c r="D67" s="19" t="s">
        <v>24</v>
      </c>
      <c r="E67" s="28">
        <v>2</v>
      </c>
      <c r="F67" s="42">
        <f>IF(E67="","",VLOOKUP(E67,Tabel!$A$1:$B$106,2,FALSE))</f>
        <v>190</v>
      </c>
      <c r="G67" s="28">
        <v>2</v>
      </c>
      <c r="H67" s="42">
        <f>IF(G67="","",VLOOKUP(G67,Tabel!$A$1:$B$106,2,FALSE))</f>
        <v>190</v>
      </c>
      <c r="I67" s="28">
        <v>4</v>
      </c>
      <c r="J67" s="42">
        <f>IF(I67="","",VLOOKUP(I67,Tabel!$A$1:$B$106,2,FALSE))</f>
        <v>180</v>
      </c>
      <c r="K67" s="11">
        <v>2</v>
      </c>
      <c r="L67" s="42">
        <f>IF(K67="","",VLOOKUP(K67,Tabel!$A$1:$B$106,2,FALSE))</f>
        <v>190</v>
      </c>
      <c r="M67" s="11">
        <v>1</v>
      </c>
      <c r="N67" s="42">
        <f>IF(M67="","",VLOOKUP(M67,Tabel!$A$1:$B$106,2,FALSE))</f>
        <v>200</v>
      </c>
      <c r="O67" s="11">
        <v>3</v>
      </c>
      <c r="P67" s="42">
        <f>IF(O67="","",VLOOKUP(O67,Tabel!$A$1:$B$106,2,FALSE))</f>
        <v>185</v>
      </c>
      <c r="Q67" s="11">
        <v>4</v>
      </c>
      <c r="R67" s="42">
        <f>IF(Q67="","",VLOOKUP(Q67,Tabel!$A$1:$B$106,2,FALSE))</f>
        <v>180</v>
      </c>
      <c r="S67" s="12">
        <v>7</v>
      </c>
      <c r="T67" s="42">
        <f>IF(S67="","",VLOOKUP(S67,Tabel!$A$1:$B$106,2,FALSE))</f>
        <v>165</v>
      </c>
      <c r="U67" s="12">
        <v>1</v>
      </c>
      <c r="V67" s="42">
        <f>IF(U67="","",VLOOKUP(U67,Tabel!$A$1:$B$106,2,FALSE))</f>
        <v>200</v>
      </c>
      <c r="W67" s="86">
        <f t="shared" si="15"/>
        <v>1680</v>
      </c>
      <c r="X67" s="86">
        <f t="shared" si="16"/>
        <v>30</v>
      </c>
      <c r="Y67" s="96">
        <f>SUMPRODUCT(LARGE(AA67:AI67,{1,2,3,4,5,6}))+X67</f>
        <v>1185</v>
      </c>
      <c r="Z67" s="115">
        <f t="shared" si="17"/>
        <v>9</v>
      </c>
      <c r="AA67" s="90">
        <f t="shared" si="3"/>
        <v>190</v>
      </c>
      <c r="AB67" s="90">
        <f t="shared" si="4"/>
        <v>190</v>
      </c>
      <c r="AC67" s="89">
        <f t="shared" si="5"/>
        <v>180</v>
      </c>
      <c r="AD67" s="89">
        <f t="shared" si="6"/>
        <v>190</v>
      </c>
      <c r="AE67" s="90">
        <f t="shared" si="7"/>
        <v>200</v>
      </c>
      <c r="AF67" s="90">
        <f t="shared" si="8"/>
        <v>185</v>
      </c>
      <c r="AG67" s="90">
        <f t="shared" si="9"/>
        <v>180</v>
      </c>
      <c r="AH67" s="90">
        <f t="shared" si="10"/>
        <v>165</v>
      </c>
      <c r="AI67" s="90">
        <f t="shared" si="11"/>
        <v>200</v>
      </c>
    </row>
    <row r="68" spans="1:35" ht="15.75" customHeight="1">
      <c r="A68" s="12">
        <v>3</v>
      </c>
      <c r="B68" s="19" t="s">
        <v>96</v>
      </c>
      <c r="C68" s="25">
        <v>96</v>
      </c>
      <c r="D68" s="19" t="s">
        <v>26</v>
      </c>
      <c r="E68" s="28">
        <v>1</v>
      </c>
      <c r="F68" s="42">
        <f>IF(E68="","",VLOOKUP(E68,Tabel!$A$1:$B$106,2,FALSE))</f>
        <v>200</v>
      </c>
      <c r="G68" s="28">
        <v>3</v>
      </c>
      <c r="H68" s="42">
        <f>IF(G68="","",VLOOKUP(G68,Tabel!$A$1:$B$106,2,FALSE))</f>
        <v>185</v>
      </c>
      <c r="I68" s="28">
        <v>3</v>
      </c>
      <c r="J68" s="42">
        <f>IF(I68="","",VLOOKUP(I68,Tabel!$A$1:$B$106,2,FALSE))</f>
        <v>185</v>
      </c>
      <c r="K68" s="11">
        <v>4</v>
      </c>
      <c r="L68" s="42">
        <f>IF(K68="","",VLOOKUP(K68,Tabel!$A$1:$B$106,2,FALSE))</f>
        <v>180</v>
      </c>
      <c r="M68" s="11">
        <v>3</v>
      </c>
      <c r="N68" s="42">
        <f>IF(M68="","",VLOOKUP(M68,Tabel!$A$1:$B$106,2,FALSE))</f>
        <v>185</v>
      </c>
      <c r="O68" s="11">
        <v>4</v>
      </c>
      <c r="P68" s="42">
        <f>IF(O68="","",VLOOKUP(O68,Tabel!$A$1:$B$106,2,FALSE))</f>
        <v>180</v>
      </c>
      <c r="Q68" s="11">
        <v>1</v>
      </c>
      <c r="R68" s="42">
        <f>IF(Q68="","",VLOOKUP(Q68,Tabel!$A$1:$B$106,2,FALSE))</f>
        <v>200</v>
      </c>
      <c r="S68" s="12">
        <v>2</v>
      </c>
      <c r="T68" s="42">
        <f>IF(S68="","",VLOOKUP(S68,Tabel!$A$1:$B$106,2,FALSE))</f>
        <v>190</v>
      </c>
      <c r="U68" s="12">
        <v>5</v>
      </c>
      <c r="V68" s="42">
        <f>IF(U68="","",VLOOKUP(U68,Tabel!$A$1:$B$106,2,FALSE))</f>
        <v>175</v>
      </c>
      <c r="W68" s="86">
        <f t="shared" si="15"/>
        <v>1680</v>
      </c>
      <c r="X68" s="86">
        <f t="shared" si="16"/>
        <v>30</v>
      </c>
      <c r="Y68" s="96">
        <f>SUMPRODUCT(LARGE(AA68:AI68,{1,2,3,4,5,6}))+X68</f>
        <v>1175</v>
      </c>
      <c r="Z68" s="115">
        <f t="shared" si="17"/>
        <v>9</v>
      </c>
      <c r="AA68" s="90">
        <f t="shared" si="3"/>
        <v>200</v>
      </c>
      <c r="AB68" s="90">
        <f t="shared" si="4"/>
        <v>185</v>
      </c>
      <c r="AC68" s="89">
        <f t="shared" si="5"/>
        <v>185</v>
      </c>
      <c r="AD68" s="89">
        <f t="shared" si="6"/>
        <v>180</v>
      </c>
      <c r="AE68" s="90">
        <f t="shared" si="7"/>
        <v>185</v>
      </c>
      <c r="AF68" s="90">
        <f t="shared" si="8"/>
        <v>180</v>
      </c>
      <c r="AG68" s="90">
        <f t="shared" si="9"/>
        <v>200</v>
      </c>
      <c r="AH68" s="90">
        <f t="shared" si="10"/>
        <v>190</v>
      </c>
      <c r="AI68" s="90">
        <f t="shared" si="11"/>
        <v>175</v>
      </c>
    </row>
    <row r="69" spans="1:35" ht="15.75" customHeight="1">
      <c r="A69" s="12">
        <v>4</v>
      </c>
      <c r="B69" s="19" t="s">
        <v>364</v>
      </c>
      <c r="C69" s="25">
        <v>96</v>
      </c>
      <c r="D69" s="19" t="s">
        <v>35</v>
      </c>
      <c r="E69" s="28">
        <v>6</v>
      </c>
      <c r="F69" s="42">
        <f>IF(E69="","",VLOOKUP(E69,Tabel!$A$1:$B$106,2,FALSE))</f>
        <v>170</v>
      </c>
      <c r="G69" s="28">
        <v>4</v>
      </c>
      <c r="H69" s="42">
        <f>IF(G69="","",VLOOKUP(G69,Tabel!$A$1:$B$106,2,FALSE))</f>
        <v>180</v>
      </c>
      <c r="I69" s="28">
        <v>6</v>
      </c>
      <c r="J69" s="42">
        <f>IF(I69="","",VLOOKUP(I69,Tabel!$A$1:$B$106,2,FALSE))</f>
        <v>170</v>
      </c>
      <c r="K69" s="11">
        <v>3</v>
      </c>
      <c r="L69" s="42">
        <f>IF(K69="","",VLOOKUP(K69,Tabel!$A$1:$B$106,2,FALSE))</f>
        <v>185</v>
      </c>
      <c r="M69" s="11">
        <v>16</v>
      </c>
      <c r="N69" s="42">
        <f>IF(M69="","",VLOOKUP(M69,Tabel!$A$1:$B$106,2,FALSE))</f>
        <v>126</v>
      </c>
      <c r="O69" s="11">
        <v>7</v>
      </c>
      <c r="P69" s="42">
        <f>IF(O69="","",VLOOKUP(O69,Tabel!$A$1:$B$106,2,FALSE))</f>
        <v>165</v>
      </c>
      <c r="Q69" s="11">
        <v>5</v>
      </c>
      <c r="R69" s="42">
        <f>IF(Q69="","",VLOOKUP(Q69,Tabel!$A$1:$B$106,2,FALSE))</f>
        <v>175</v>
      </c>
      <c r="S69" s="12">
        <v>3</v>
      </c>
      <c r="T69" s="42">
        <f>IF(S69="","",VLOOKUP(S69,Tabel!$A$1:$B$106,2,FALSE))</f>
        <v>185</v>
      </c>
      <c r="U69" s="12">
        <v>4</v>
      </c>
      <c r="V69" s="42">
        <f>IF(U69="","",VLOOKUP(U69,Tabel!$A$1:$B$106,2,FALSE))</f>
        <v>180</v>
      </c>
      <c r="W69" s="86">
        <f t="shared" si="15"/>
        <v>1536</v>
      </c>
      <c r="X69" s="86">
        <f t="shared" si="16"/>
        <v>30</v>
      </c>
      <c r="Y69" s="96">
        <f>SUMPRODUCT(LARGE(AA69:AI69,{1,2,3,4,5,6}))+X69</f>
        <v>1105</v>
      </c>
      <c r="Z69" s="115">
        <f t="shared" si="17"/>
        <v>9</v>
      </c>
      <c r="AA69" s="90">
        <f t="shared" si="3"/>
        <v>170</v>
      </c>
      <c r="AB69" s="90">
        <f t="shared" si="4"/>
        <v>180</v>
      </c>
      <c r="AC69" s="89">
        <f t="shared" si="5"/>
        <v>170</v>
      </c>
      <c r="AD69" s="89">
        <f t="shared" si="6"/>
        <v>185</v>
      </c>
      <c r="AE69" s="90">
        <f t="shared" si="7"/>
        <v>126</v>
      </c>
      <c r="AF69" s="90">
        <f t="shared" si="8"/>
        <v>165</v>
      </c>
      <c r="AG69" s="90">
        <f t="shared" si="9"/>
        <v>175</v>
      </c>
      <c r="AH69" s="90">
        <f t="shared" si="10"/>
        <v>185</v>
      </c>
      <c r="AI69" s="90">
        <f t="shared" si="11"/>
        <v>180</v>
      </c>
    </row>
    <row r="70" spans="1:35" ht="15.75" customHeight="1">
      <c r="A70" s="12">
        <v>5</v>
      </c>
      <c r="B70" s="19" t="s">
        <v>98</v>
      </c>
      <c r="C70" s="25">
        <v>96</v>
      </c>
      <c r="D70" s="19" t="s">
        <v>27</v>
      </c>
      <c r="E70" s="28">
        <v>5</v>
      </c>
      <c r="F70" s="42">
        <f>IF(E70="","",VLOOKUP(E70,Tabel!$A$1:$B$106,2,FALSE))</f>
        <v>175</v>
      </c>
      <c r="G70" s="28">
        <v>6</v>
      </c>
      <c r="H70" s="42">
        <f>IF(G70="","",VLOOKUP(G70,Tabel!$A$1:$B$106,2,FALSE))</f>
        <v>170</v>
      </c>
      <c r="I70" s="28">
        <v>5</v>
      </c>
      <c r="J70" s="42">
        <f>IF(I70="","",VLOOKUP(I70,Tabel!$A$1:$B$106,2,FALSE))</f>
        <v>175</v>
      </c>
      <c r="K70" s="11">
        <v>6</v>
      </c>
      <c r="L70" s="42">
        <f>IF(K70="","",VLOOKUP(K70,Tabel!$A$1:$B$106,2,FALSE))</f>
        <v>170</v>
      </c>
      <c r="M70" s="11">
        <v>4</v>
      </c>
      <c r="N70" s="42">
        <f>IF(M70="","",VLOOKUP(M70,Tabel!$A$1:$B$106,2,FALSE))</f>
        <v>180</v>
      </c>
      <c r="O70" s="11">
        <v>5</v>
      </c>
      <c r="P70" s="42">
        <f>IF(O70="","",VLOOKUP(O70,Tabel!$A$1:$B$106,2,FALSE))</f>
        <v>175</v>
      </c>
      <c r="Q70" s="11">
        <v>3</v>
      </c>
      <c r="R70" s="42">
        <f>IF(Q70="","",VLOOKUP(Q70,Tabel!$A$1:$B$106,2,FALSE))</f>
        <v>185</v>
      </c>
      <c r="S70" s="12">
        <v>5</v>
      </c>
      <c r="T70" s="42">
        <f>IF(S70="","",VLOOKUP(S70,Tabel!$A$1:$B$106,2,FALSE))</f>
        <v>175</v>
      </c>
      <c r="U70" s="12">
        <v>7</v>
      </c>
      <c r="V70" s="42">
        <f>IF(U70="","",VLOOKUP(U70,Tabel!$A$1:$B$106,2,FALSE))</f>
        <v>165</v>
      </c>
      <c r="W70" s="86">
        <f t="shared" si="15"/>
        <v>1570</v>
      </c>
      <c r="X70" s="86">
        <f t="shared" si="16"/>
        <v>30</v>
      </c>
      <c r="Y70" s="96">
        <f>SUMPRODUCT(LARGE(AA70:AI70,{1,2,3,4,5,6}))+X70</f>
        <v>1095</v>
      </c>
      <c r="Z70" s="115">
        <f t="shared" si="17"/>
        <v>9</v>
      </c>
      <c r="AA70" s="90">
        <f t="shared" si="3"/>
        <v>175</v>
      </c>
      <c r="AB70" s="90">
        <f t="shared" si="4"/>
        <v>170</v>
      </c>
      <c r="AC70" s="89">
        <f t="shared" si="5"/>
        <v>175</v>
      </c>
      <c r="AD70" s="89">
        <f t="shared" si="6"/>
        <v>170</v>
      </c>
      <c r="AE70" s="90">
        <f t="shared" si="7"/>
        <v>180</v>
      </c>
      <c r="AF70" s="90">
        <f t="shared" si="8"/>
        <v>175</v>
      </c>
      <c r="AG70" s="90">
        <f t="shared" si="9"/>
        <v>185</v>
      </c>
      <c r="AH70" s="90">
        <f t="shared" si="10"/>
        <v>175</v>
      </c>
      <c r="AI70" s="90">
        <f t="shared" si="11"/>
        <v>165</v>
      </c>
    </row>
    <row r="71" spans="1:35" ht="15.75" customHeight="1">
      <c r="A71" s="12">
        <v>6</v>
      </c>
      <c r="B71" s="19" t="s">
        <v>365</v>
      </c>
      <c r="C71" s="25">
        <v>96</v>
      </c>
      <c r="D71" s="19" t="s">
        <v>25</v>
      </c>
      <c r="E71" s="28">
        <v>4</v>
      </c>
      <c r="F71" s="42">
        <f>IF(E71="","",VLOOKUP(E71,Tabel!$A$1:$B$106,2,FALSE))</f>
        <v>180</v>
      </c>
      <c r="G71" s="28">
        <v>5</v>
      </c>
      <c r="H71" s="42">
        <f>IF(G71="","",VLOOKUP(G71,Tabel!$A$1:$B$106,2,FALSE))</f>
        <v>175</v>
      </c>
      <c r="I71" s="28">
        <v>7</v>
      </c>
      <c r="J71" s="42">
        <f>IF(I71="","",VLOOKUP(I71,Tabel!$A$1:$B$106,2,FALSE))</f>
        <v>165</v>
      </c>
      <c r="K71" s="11">
        <v>5</v>
      </c>
      <c r="L71" s="42">
        <f>IF(K71="","",VLOOKUP(K71,Tabel!$A$1:$B$106,2,FALSE))</f>
        <v>175</v>
      </c>
      <c r="M71" s="11">
        <v>5</v>
      </c>
      <c r="N71" s="42">
        <f>IF(M71="","",VLOOKUP(M71,Tabel!$A$1:$B$106,2,FALSE))</f>
        <v>175</v>
      </c>
      <c r="O71" s="11">
        <v>8</v>
      </c>
      <c r="P71" s="42">
        <f>IF(O71="","",VLOOKUP(O71,Tabel!$A$1:$B$106,2,FALSE))</f>
        <v>160</v>
      </c>
      <c r="Q71" s="11">
        <v>6</v>
      </c>
      <c r="R71" s="42">
        <f>IF(Q71="","",VLOOKUP(Q71,Tabel!$A$1:$B$106,2,FALSE))</f>
        <v>170</v>
      </c>
      <c r="S71" s="12">
        <v>6</v>
      </c>
      <c r="T71" s="42">
        <f>IF(S71="","",VLOOKUP(S71,Tabel!$A$1:$B$106,2,FALSE))</f>
        <v>170</v>
      </c>
      <c r="U71" s="12">
        <v>3</v>
      </c>
      <c r="V71" s="42">
        <f>IF(U71="","",VLOOKUP(U71,Tabel!$A$1:$B$106,2,FALSE))</f>
        <v>185</v>
      </c>
      <c r="W71" s="86">
        <f t="shared" si="15"/>
        <v>1555</v>
      </c>
      <c r="X71" s="86">
        <f t="shared" si="16"/>
        <v>30</v>
      </c>
      <c r="Y71" s="96">
        <f>SUMPRODUCT(LARGE(AA71:AI71,{1,2,3,4,5,6}))+X71</f>
        <v>1090</v>
      </c>
      <c r="Z71" s="115">
        <f t="shared" si="17"/>
        <v>9</v>
      </c>
      <c r="AA71" s="90">
        <f t="shared" si="3"/>
        <v>180</v>
      </c>
      <c r="AB71" s="90">
        <f t="shared" si="4"/>
        <v>175</v>
      </c>
      <c r="AC71" s="89">
        <f t="shared" si="5"/>
        <v>165</v>
      </c>
      <c r="AD71" s="89">
        <f t="shared" si="6"/>
        <v>175</v>
      </c>
      <c r="AE71" s="90">
        <f t="shared" si="7"/>
        <v>175</v>
      </c>
      <c r="AF71" s="90">
        <f t="shared" si="8"/>
        <v>160</v>
      </c>
      <c r="AG71" s="90">
        <f t="shared" si="9"/>
        <v>170</v>
      </c>
      <c r="AH71" s="90">
        <f t="shared" si="10"/>
        <v>170</v>
      </c>
      <c r="AI71" s="90">
        <f t="shared" si="11"/>
        <v>185</v>
      </c>
    </row>
    <row r="72" spans="1:35" ht="15.75" customHeight="1">
      <c r="A72" s="12">
        <v>7</v>
      </c>
      <c r="B72" s="19" t="s">
        <v>71</v>
      </c>
      <c r="C72" s="25">
        <v>96</v>
      </c>
      <c r="D72" s="19" t="s">
        <v>29</v>
      </c>
      <c r="E72" s="28">
        <v>7</v>
      </c>
      <c r="F72" s="42">
        <f>IF(E72="","",VLOOKUP(E72,Tabel!$A$1:$B$106,2,FALSE))</f>
        <v>165</v>
      </c>
      <c r="G72" s="28">
        <v>7</v>
      </c>
      <c r="H72" s="42">
        <f>IF(G72="","",VLOOKUP(G72,Tabel!$A$1:$B$106,2,FALSE))</f>
        <v>165</v>
      </c>
      <c r="I72" s="28">
        <v>8</v>
      </c>
      <c r="J72" s="42">
        <f>IF(I72="","",VLOOKUP(I72,Tabel!$A$1:$B$106,2,FALSE))</f>
        <v>160</v>
      </c>
      <c r="K72" s="11">
        <v>7</v>
      </c>
      <c r="L72" s="42">
        <f>IF(K72="","",VLOOKUP(K72,Tabel!$A$1:$B$106,2,FALSE))</f>
        <v>165</v>
      </c>
      <c r="M72" s="11">
        <v>6</v>
      </c>
      <c r="N72" s="42">
        <f>IF(M72="","",VLOOKUP(M72,Tabel!$A$1:$B$106,2,FALSE))</f>
        <v>170</v>
      </c>
      <c r="O72" s="11">
        <v>6</v>
      </c>
      <c r="P72" s="42">
        <f>IF(O72="","",VLOOKUP(O72,Tabel!$A$1:$B$106,2,FALSE))</f>
        <v>170</v>
      </c>
      <c r="Q72" s="11">
        <v>7</v>
      </c>
      <c r="R72" s="42">
        <f>IF(Q72="","",VLOOKUP(Q72,Tabel!$A$1:$B$106,2,FALSE))</f>
        <v>165</v>
      </c>
      <c r="S72" s="12">
        <v>8</v>
      </c>
      <c r="T72" s="42">
        <f>IF(S72="","",VLOOKUP(S72,Tabel!$A$1:$B$106,2,FALSE))</f>
        <v>160</v>
      </c>
      <c r="U72" s="12">
        <v>9</v>
      </c>
      <c r="V72" s="42">
        <f>IF(U72="","",VLOOKUP(U72,Tabel!$A$1:$B$106,2,FALSE))</f>
        <v>155</v>
      </c>
      <c r="W72" s="86">
        <f t="shared" si="15"/>
        <v>1475</v>
      </c>
      <c r="X72" s="86">
        <f t="shared" si="16"/>
        <v>30</v>
      </c>
      <c r="Y72" s="96">
        <f>SUMPRODUCT(LARGE(AA72:AI72,{1,2,3,4,5,6}))+X72</f>
        <v>1030</v>
      </c>
      <c r="Z72" s="115">
        <f t="shared" si="17"/>
        <v>9</v>
      </c>
      <c r="AA72" s="90">
        <f t="shared" si="3"/>
        <v>165</v>
      </c>
      <c r="AB72" s="90">
        <f t="shared" si="4"/>
        <v>165</v>
      </c>
      <c r="AC72" s="89">
        <f t="shared" si="5"/>
        <v>160</v>
      </c>
      <c r="AD72" s="89">
        <f t="shared" si="6"/>
        <v>165</v>
      </c>
      <c r="AE72" s="90">
        <f t="shared" si="7"/>
        <v>170</v>
      </c>
      <c r="AF72" s="90">
        <f t="shared" si="8"/>
        <v>170</v>
      </c>
      <c r="AG72" s="90">
        <f t="shared" si="9"/>
        <v>165</v>
      </c>
      <c r="AH72" s="90">
        <f t="shared" si="10"/>
        <v>160</v>
      </c>
      <c r="AI72" s="90">
        <f t="shared" si="11"/>
        <v>155</v>
      </c>
    </row>
    <row r="73" spans="1:35" ht="15.75" customHeight="1">
      <c r="A73" s="12">
        <v>8</v>
      </c>
      <c r="B73" s="19" t="s">
        <v>366</v>
      </c>
      <c r="C73" s="25">
        <v>96</v>
      </c>
      <c r="D73" s="19" t="s">
        <v>35</v>
      </c>
      <c r="E73" s="28">
        <v>9</v>
      </c>
      <c r="F73" s="42">
        <f>IF(E73="","",VLOOKUP(E73,Tabel!$A$1:$B$106,2,FALSE))</f>
        <v>155</v>
      </c>
      <c r="G73" s="28">
        <v>9</v>
      </c>
      <c r="H73" s="42">
        <f>IF(G73="","",VLOOKUP(G73,Tabel!$A$1:$B$106,2,FALSE))</f>
        <v>155</v>
      </c>
      <c r="I73" s="28">
        <v>9</v>
      </c>
      <c r="J73" s="42">
        <f>IF(I73="","",VLOOKUP(I73,Tabel!$A$1:$B$106,2,FALSE))</f>
        <v>155</v>
      </c>
      <c r="K73" s="11">
        <v>8</v>
      </c>
      <c r="L73" s="42">
        <f>IF(K73="","",VLOOKUP(K73,Tabel!$A$1:$B$106,2,FALSE))</f>
        <v>160</v>
      </c>
      <c r="M73" s="11">
        <v>8</v>
      </c>
      <c r="N73" s="42">
        <f>IF(M73="","",VLOOKUP(M73,Tabel!$A$1:$B$106,2,FALSE))</f>
        <v>160</v>
      </c>
      <c r="O73" s="11">
        <v>10</v>
      </c>
      <c r="P73" s="42">
        <f>IF(O73="","",VLOOKUP(O73,Tabel!$A$1:$B$106,2,FALSE))</f>
        <v>150</v>
      </c>
      <c r="Q73" s="11">
        <v>9</v>
      </c>
      <c r="R73" s="42">
        <f>IF(Q73="","",VLOOKUP(Q73,Tabel!$A$1:$B$106,2,FALSE))</f>
        <v>155</v>
      </c>
      <c r="S73" s="12">
        <v>9</v>
      </c>
      <c r="T73" s="42">
        <f>IF(S73="","",VLOOKUP(S73,Tabel!$A$1:$B$106,2,FALSE))</f>
        <v>155</v>
      </c>
      <c r="U73" s="12">
        <v>8</v>
      </c>
      <c r="V73" s="42">
        <f>IF(U73="","",VLOOKUP(U73,Tabel!$A$1:$B$106,2,FALSE))</f>
        <v>160</v>
      </c>
      <c r="W73" s="86">
        <f t="shared" si="15"/>
        <v>1405</v>
      </c>
      <c r="X73" s="86">
        <f t="shared" si="16"/>
        <v>30</v>
      </c>
      <c r="Y73" s="96">
        <f>SUMPRODUCT(LARGE(AA73:AI73,{1,2,3,4,5,6}))+X73</f>
        <v>975</v>
      </c>
      <c r="Z73" s="115">
        <f t="shared" si="17"/>
        <v>9</v>
      </c>
      <c r="AA73" s="90">
        <f t="shared" si="3"/>
        <v>155</v>
      </c>
      <c r="AB73" s="90">
        <f t="shared" si="4"/>
        <v>155</v>
      </c>
      <c r="AC73" s="89">
        <f t="shared" si="5"/>
        <v>155</v>
      </c>
      <c r="AD73" s="89">
        <f t="shared" si="6"/>
        <v>160</v>
      </c>
      <c r="AE73" s="90">
        <f t="shared" si="7"/>
        <v>160</v>
      </c>
      <c r="AF73" s="90">
        <f t="shared" si="8"/>
        <v>150</v>
      </c>
      <c r="AG73" s="90">
        <f t="shared" si="9"/>
        <v>155</v>
      </c>
      <c r="AH73" s="90">
        <f t="shared" si="10"/>
        <v>155</v>
      </c>
      <c r="AI73" s="90">
        <f t="shared" si="11"/>
        <v>160</v>
      </c>
    </row>
    <row r="74" spans="1:35" ht="15.75" customHeight="1">
      <c r="A74" s="12">
        <v>9</v>
      </c>
      <c r="B74" s="19" t="s">
        <v>99</v>
      </c>
      <c r="C74" s="25">
        <v>96</v>
      </c>
      <c r="D74" s="19" t="s">
        <v>33</v>
      </c>
      <c r="E74" s="28">
        <v>8</v>
      </c>
      <c r="F74" s="42">
        <f>IF(E74="","",VLOOKUP(E74,Tabel!$A$1:$B$106,2,FALSE))</f>
        <v>160</v>
      </c>
      <c r="G74" s="28">
        <v>11</v>
      </c>
      <c r="H74" s="42">
        <f>IF(G74="","",VLOOKUP(G74,Tabel!$A$1:$B$106,2,FALSE))</f>
        <v>146</v>
      </c>
      <c r="I74" s="28">
        <v>10</v>
      </c>
      <c r="J74" s="42">
        <f>IF(I74="","",VLOOKUP(I74,Tabel!$A$1:$B$106,2,FALSE))</f>
        <v>150</v>
      </c>
      <c r="K74" s="11">
        <v>10</v>
      </c>
      <c r="L74" s="42">
        <f>IF(K74="","",VLOOKUP(K74,Tabel!$A$1:$B$106,2,FALSE))</f>
        <v>150</v>
      </c>
      <c r="M74" s="11">
        <v>9</v>
      </c>
      <c r="N74" s="42">
        <f>IF(M74="","",VLOOKUP(M74,Tabel!$A$1:$B$106,2,FALSE))</f>
        <v>155</v>
      </c>
      <c r="O74" s="11">
        <v>15</v>
      </c>
      <c r="P74" s="42">
        <f>IF(O74="","",VLOOKUP(O74,Tabel!$A$1:$B$106,2,FALSE))</f>
        <v>130</v>
      </c>
      <c r="Q74" s="11"/>
      <c r="R74" s="42"/>
      <c r="S74" s="12">
        <v>17</v>
      </c>
      <c r="T74" s="42">
        <f>IF(S74="","",VLOOKUP(S74,Tabel!$A$1:$B$106,2,FALSE))</f>
        <v>122</v>
      </c>
      <c r="U74" s="12">
        <v>10</v>
      </c>
      <c r="V74" s="42">
        <f>IF(U74="","",VLOOKUP(U74,Tabel!$A$1:$B$106,2,FALSE))</f>
        <v>150</v>
      </c>
      <c r="W74" s="86">
        <f t="shared" si="15"/>
        <v>1163</v>
      </c>
      <c r="X74" s="86">
        <f t="shared" si="16"/>
        <v>15</v>
      </c>
      <c r="Y74" s="96">
        <f>SUMPRODUCT(LARGE(AA74:AI74,{1,2,3,4,5,6}))+X74</f>
        <v>926</v>
      </c>
      <c r="Z74" s="115">
        <f t="shared" si="17"/>
        <v>8</v>
      </c>
      <c r="AA74" s="90">
        <f t="shared" si="3"/>
        <v>160</v>
      </c>
      <c r="AB74" s="90">
        <f t="shared" si="4"/>
        <v>146</v>
      </c>
      <c r="AC74" s="89">
        <f t="shared" si="5"/>
        <v>150</v>
      </c>
      <c r="AD74" s="89">
        <f t="shared" si="6"/>
        <v>150</v>
      </c>
      <c r="AE74" s="90">
        <f t="shared" si="7"/>
        <v>155</v>
      </c>
      <c r="AF74" s="90">
        <f t="shared" si="8"/>
        <v>130</v>
      </c>
      <c r="AG74" s="90">
        <f t="shared" si="9"/>
        <v>0</v>
      </c>
      <c r="AH74" s="90">
        <f t="shared" si="10"/>
        <v>122</v>
      </c>
      <c r="AI74" s="90">
        <f t="shared" si="11"/>
        <v>150</v>
      </c>
    </row>
    <row r="75" spans="1:35" ht="15.75" customHeight="1">
      <c r="A75" s="12">
        <v>10</v>
      </c>
      <c r="B75" s="19" t="s">
        <v>372</v>
      </c>
      <c r="C75" s="25">
        <v>96</v>
      </c>
      <c r="D75" s="19" t="s">
        <v>262</v>
      </c>
      <c r="E75" s="28"/>
      <c r="F75" s="42">
        <f>IF(E75="","",VLOOKUP(E75,Tabel!$A$1:$B$106,2,FALSE))</f>
      </c>
      <c r="G75" s="28">
        <v>15</v>
      </c>
      <c r="H75" s="42">
        <f>IF(G75="","",VLOOKUP(G75,Tabel!$A$1:$B$106,2,FALSE))</f>
        <v>130</v>
      </c>
      <c r="I75" s="28">
        <v>13</v>
      </c>
      <c r="J75" s="42">
        <f>IF(I75="","",VLOOKUP(I75,Tabel!$A$1:$B$106,2,FALSE))</f>
        <v>138</v>
      </c>
      <c r="K75" s="11"/>
      <c r="L75" s="42">
        <f>IF(K75="","",VLOOKUP(K75,Tabel!$A$1:$B$106,2,FALSE))</f>
      </c>
      <c r="M75" s="11">
        <v>12</v>
      </c>
      <c r="N75" s="42">
        <f>IF(M75="","",VLOOKUP(M75,Tabel!$A$1:$B$106,2,FALSE))</f>
        <v>142</v>
      </c>
      <c r="O75" s="11">
        <v>9</v>
      </c>
      <c r="P75" s="42">
        <f>IF(O75="","",VLOOKUP(O75,Tabel!$A$1:$B$106,2,FALSE))</f>
        <v>155</v>
      </c>
      <c r="Q75" s="11">
        <v>11</v>
      </c>
      <c r="R75" s="42">
        <f>IF(Q75="","",VLOOKUP(Q75,Tabel!$A$1:$B$106,2,FALSE))</f>
        <v>146</v>
      </c>
      <c r="S75" s="12">
        <v>10</v>
      </c>
      <c r="T75" s="42">
        <f>IF(S75="","",VLOOKUP(S75,Tabel!$A$1:$B$106,2,FALSE))</f>
        <v>150</v>
      </c>
      <c r="U75" s="12">
        <v>11</v>
      </c>
      <c r="V75" s="42">
        <f>IF(U75="","",VLOOKUP(U75,Tabel!$A$1:$B$106,2,FALSE))</f>
        <v>146</v>
      </c>
      <c r="W75" s="86">
        <f t="shared" si="15"/>
        <v>1007</v>
      </c>
      <c r="X75" s="86">
        <f t="shared" si="16"/>
        <v>5</v>
      </c>
      <c r="Y75" s="96">
        <f>SUMPRODUCT(LARGE(AA75:AI75,{1,2,3,4,5,6}))+X75</f>
        <v>882</v>
      </c>
      <c r="Z75" s="115">
        <f t="shared" si="17"/>
        <v>7</v>
      </c>
      <c r="AA75" s="90">
        <f t="shared" si="3"/>
      </c>
      <c r="AB75" s="90">
        <f t="shared" si="4"/>
        <v>130</v>
      </c>
      <c r="AC75" s="89">
        <f t="shared" si="5"/>
        <v>138</v>
      </c>
      <c r="AD75" s="89">
        <f t="shared" si="6"/>
      </c>
      <c r="AE75" s="90">
        <f t="shared" si="7"/>
        <v>142</v>
      </c>
      <c r="AF75" s="90">
        <f t="shared" si="8"/>
        <v>155</v>
      </c>
      <c r="AG75" s="90">
        <f t="shared" si="9"/>
        <v>146</v>
      </c>
      <c r="AH75" s="90">
        <f t="shared" si="10"/>
        <v>150</v>
      </c>
      <c r="AI75" s="90">
        <f t="shared" si="11"/>
        <v>146</v>
      </c>
    </row>
    <row r="76" spans="1:35" ht="15.75" customHeight="1">
      <c r="A76" s="12">
        <v>11</v>
      </c>
      <c r="B76" s="19" t="s">
        <v>373</v>
      </c>
      <c r="C76" s="25">
        <v>96</v>
      </c>
      <c r="D76" s="19" t="s">
        <v>31</v>
      </c>
      <c r="E76" s="28"/>
      <c r="F76" s="42">
        <f>IF(E76="","",VLOOKUP(E76,Tabel!$A$1:$B$106,2,FALSE))</f>
      </c>
      <c r="G76" s="28">
        <v>14</v>
      </c>
      <c r="H76" s="42">
        <f>IF(G76="","",VLOOKUP(G76,Tabel!$A$1:$B$106,2,FALSE))</f>
        <v>134</v>
      </c>
      <c r="I76" s="28">
        <v>15</v>
      </c>
      <c r="J76" s="42">
        <f>IF(I76="","",VLOOKUP(I76,Tabel!$A$1:$B$106,2,FALSE))</f>
        <v>130</v>
      </c>
      <c r="K76" s="11"/>
      <c r="L76" s="42">
        <f>IF(K76="","",VLOOKUP(K76,Tabel!$A$1:$B$106,2,FALSE))</f>
      </c>
      <c r="M76" s="11">
        <v>10</v>
      </c>
      <c r="N76" s="42">
        <f>IF(M76="","",VLOOKUP(M76,Tabel!$A$1:$B$106,2,FALSE))</f>
        <v>150</v>
      </c>
      <c r="O76" s="11">
        <v>11</v>
      </c>
      <c r="P76" s="42">
        <f>IF(O76="","",VLOOKUP(O76,Tabel!$A$1:$B$106,2,FALSE))</f>
        <v>146</v>
      </c>
      <c r="Q76" s="11">
        <v>13</v>
      </c>
      <c r="R76" s="42">
        <f>IF(Q76="","",VLOOKUP(Q76,Tabel!$A$1:$B$106,2,FALSE))</f>
        <v>138</v>
      </c>
      <c r="S76" s="12">
        <v>13</v>
      </c>
      <c r="T76" s="42">
        <f>IF(S76="","",VLOOKUP(S76,Tabel!$A$1:$B$106,2,FALSE))</f>
        <v>138</v>
      </c>
      <c r="U76" s="12">
        <v>13</v>
      </c>
      <c r="V76" s="42">
        <f>IF(U76="","",VLOOKUP(U76,Tabel!$A$1:$B$106,2,FALSE))</f>
        <v>138</v>
      </c>
      <c r="W76" s="86">
        <f t="shared" si="15"/>
        <v>974</v>
      </c>
      <c r="X76" s="86">
        <f t="shared" si="16"/>
        <v>5</v>
      </c>
      <c r="Y76" s="96">
        <f>SUMPRODUCT(LARGE(AA76:AI76,{1,2,3,4,5,6}))+X76</f>
        <v>849</v>
      </c>
      <c r="Z76" s="115">
        <f t="shared" si="17"/>
        <v>7</v>
      </c>
      <c r="AA76" s="90">
        <f t="shared" si="3"/>
      </c>
      <c r="AB76" s="90">
        <f t="shared" si="4"/>
        <v>134</v>
      </c>
      <c r="AC76" s="89">
        <f t="shared" si="5"/>
        <v>130</v>
      </c>
      <c r="AD76" s="89">
        <f t="shared" si="6"/>
      </c>
      <c r="AE76" s="90">
        <f t="shared" si="7"/>
        <v>150</v>
      </c>
      <c r="AF76" s="90">
        <f t="shared" si="8"/>
        <v>146</v>
      </c>
      <c r="AG76" s="90">
        <f t="shared" si="9"/>
        <v>138</v>
      </c>
      <c r="AH76" s="90">
        <f t="shared" si="10"/>
        <v>138</v>
      </c>
      <c r="AI76" s="90">
        <f t="shared" si="11"/>
        <v>138</v>
      </c>
    </row>
    <row r="77" spans="1:35" ht="15.75" customHeight="1">
      <c r="A77" s="12">
        <v>12</v>
      </c>
      <c r="B77" s="19" t="s">
        <v>72</v>
      </c>
      <c r="C77" s="25">
        <v>96</v>
      </c>
      <c r="D77" s="19" t="s">
        <v>33</v>
      </c>
      <c r="E77" s="28">
        <v>10</v>
      </c>
      <c r="F77" s="42">
        <f>IF(E77="","",VLOOKUP(E77,Tabel!$A$1:$B$106,2,FALSE))</f>
        <v>150</v>
      </c>
      <c r="G77" s="28"/>
      <c r="H77" s="42">
        <f>IF(G77="","",VLOOKUP(G77,Tabel!$A$1:$B$106,2,FALSE))</f>
      </c>
      <c r="I77" s="28">
        <v>12</v>
      </c>
      <c r="J77" s="42">
        <f>IF(I77="","",VLOOKUP(I77,Tabel!$A$1:$B$106,2,FALSE))</f>
        <v>142</v>
      </c>
      <c r="K77" s="11">
        <v>12</v>
      </c>
      <c r="L77" s="42">
        <f>IF(K77="","",VLOOKUP(K77,Tabel!$A$1:$B$106,2,FALSE))</f>
        <v>142</v>
      </c>
      <c r="M77" s="11">
        <v>15</v>
      </c>
      <c r="N77" s="42">
        <f>IF(M77="","",VLOOKUP(M77,Tabel!$A$1:$B$106,2,FALSE))</f>
        <v>130</v>
      </c>
      <c r="O77" s="11"/>
      <c r="P77" s="42"/>
      <c r="Q77" s="11">
        <v>18</v>
      </c>
      <c r="R77" s="42">
        <f>IF(Q77="","",VLOOKUP(Q77,Tabel!$A$1:$B$106,2,FALSE))</f>
        <v>118</v>
      </c>
      <c r="S77" s="12">
        <v>15</v>
      </c>
      <c r="T77" s="42">
        <f>IF(S77="","",VLOOKUP(S77,Tabel!$A$1:$B$106,2,FALSE))</f>
        <v>130</v>
      </c>
      <c r="U77" s="12">
        <v>15</v>
      </c>
      <c r="V77" s="42">
        <f>IF(U77="","",VLOOKUP(U77,Tabel!$A$1:$B$106,2,FALSE))</f>
        <v>130</v>
      </c>
      <c r="W77" s="86">
        <f t="shared" si="15"/>
        <v>942</v>
      </c>
      <c r="X77" s="86">
        <f t="shared" si="16"/>
        <v>5</v>
      </c>
      <c r="Y77" s="96">
        <f>SUMPRODUCT(LARGE(AA77:AI77,{1,2,3,4,5,6}))+X77</f>
        <v>829</v>
      </c>
      <c r="Z77" s="115">
        <f t="shared" si="17"/>
        <v>7</v>
      </c>
      <c r="AA77" s="90">
        <f t="shared" si="3"/>
        <v>150</v>
      </c>
      <c r="AB77" s="90">
        <f t="shared" si="4"/>
      </c>
      <c r="AC77" s="89">
        <f t="shared" si="5"/>
        <v>142</v>
      </c>
      <c r="AD77" s="89">
        <f t="shared" si="6"/>
        <v>142</v>
      </c>
      <c r="AE77" s="90">
        <f t="shared" si="7"/>
        <v>130</v>
      </c>
      <c r="AF77" s="90">
        <f t="shared" si="8"/>
        <v>0</v>
      </c>
      <c r="AG77" s="90">
        <f t="shared" si="9"/>
        <v>118</v>
      </c>
      <c r="AH77" s="90">
        <f t="shared" si="10"/>
        <v>130</v>
      </c>
      <c r="AI77" s="90">
        <f t="shared" si="11"/>
        <v>130</v>
      </c>
    </row>
    <row r="78" spans="1:35" ht="15.75" customHeight="1">
      <c r="A78" s="12">
        <v>13</v>
      </c>
      <c r="B78" s="19" t="s">
        <v>369</v>
      </c>
      <c r="C78" s="25">
        <v>96</v>
      </c>
      <c r="D78" s="19" t="s">
        <v>26</v>
      </c>
      <c r="E78" s="28">
        <v>12</v>
      </c>
      <c r="F78" s="42">
        <f>IF(E78="","",VLOOKUP(E78,Tabel!$A$1:$B$106,2,FALSE))</f>
        <v>142</v>
      </c>
      <c r="G78" s="28">
        <v>24</v>
      </c>
      <c r="H78" s="42">
        <f>IF(G78="","",VLOOKUP(G78,Tabel!$A$1:$B$106,2,FALSE))</f>
        <v>98</v>
      </c>
      <c r="I78" s="28">
        <v>22</v>
      </c>
      <c r="J78" s="42">
        <f>IF(I78="","",VLOOKUP(I78,Tabel!$A$1:$B$106,2,FALSE))</f>
        <v>104</v>
      </c>
      <c r="K78" s="11">
        <v>15</v>
      </c>
      <c r="L78" s="42">
        <f>IF(K78="","",VLOOKUP(K78,Tabel!$A$1:$B$106,2,FALSE))</f>
        <v>130</v>
      </c>
      <c r="M78" s="11">
        <v>18</v>
      </c>
      <c r="N78" s="42">
        <f>IF(M78="","",VLOOKUP(M78,Tabel!$A$1:$B$106,2,FALSE))</f>
        <v>118</v>
      </c>
      <c r="O78" s="11">
        <v>14</v>
      </c>
      <c r="P78" s="42">
        <f>IF(O78="","",VLOOKUP(O78,Tabel!$A$1:$B$106,2,FALSE))</f>
        <v>134</v>
      </c>
      <c r="Q78" s="11">
        <v>19</v>
      </c>
      <c r="R78" s="42">
        <f>IF(Q78="","",VLOOKUP(Q78,Tabel!$A$1:$B$106,2,FALSE))</f>
        <v>114</v>
      </c>
      <c r="S78" s="12">
        <v>12</v>
      </c>
      <c r="T78" s="42">
        <f>IF(S78="","",VLOOKUP(S78,Tabel!$A$1:$B$106,2,FALSE))</f>
        <v>142</v>
      </c>
      <c r="U78" s="12">
        <v>17</v>
      </c>
      <c r="V78" s="42">
        <f>IF(U78="","",VLOOKUP(U78,Tabel!$A$1:$B$106,2,FALSE))</f>
        <v>122</v>
      </c>
      <c r="W78" s="86">
        <f t="shared" si="15"/>
        <v>1104</v>
      </c>
      <c r="X78" s="86">
        <f t="shared" si="16"/>
        <v>30</v>
      </c>
      <c r="Y78" s="96">
        <f>SUMPRODUCT(LARGE(AA78:AI78,{1,2,3,4,5,6}))+X78</f>
        <v>818</v>
      </c>
      <c r="Z78" s="115">
        <f t="shared" si="17"/>
        <v>9</v>
      </c>
      <c r="AA78" s="90">
        <f t="shared" si="3"/>
        <v>142</v>
      </c>
      <c r="AB78" s="90">
        <f t="shared" si="4"/>
        <v>98</v>
      </c>
      <c r="AC78" s="89">
        <f t="shared" si="5"/>
        <v>104</v>
      </c>
      <c r="AD78" s="89">
        <f t="shared" si="6"/>
        <v>130</v>
      </c>
      <c r="AE78" s="90">
        <f t="shared" si="7"/>
        <v>118</v>
      </c>
      <c r="AF78" s="90">
        <f t="shared" si="8"/>
        <v>134</v>
      </c>
      <c r="AG78" s="90">
        <f t="shared" si="9"/>
        <v>114</v>
      </c>
      <c r="AH78" s="90">
        <f t="shared" si="10"/>
        <v>142</v>
      </c>
      <c r="AI78" s="90">
        <f t="shared" si="11"/>
        <v>122</v>
      </c>
    </row>
    <row r="79" spans="1:35" ht="15.75" customHeight="1">
      <c r="A79" s="12">
        <v>14</v>
      </c>
      <c r="B79" s="19" t="s">
        <v>100</v>
      </c>
      <c r="C79" s="25">
        <v>96</v>
      </c>
      <c r="D79" s="19" t="s">
        <v>35</v>
      </c>
      <c r="E79" s="28">
        <v>13</v>
      </c>
      <c r="F79" s="42">
        <f>IF(E79="","",VLOOKUP(E79,Tabel!$A$1:$B$106,2,FALSE))</f>
        <v>138</v>
      </c>
      <c r="G79" s="28">
        <v>21</v>
      </c>
      <c r="H79" s="42">
        <f>IF(G79="","",VLOOKUP(G79,Tabel!$A$1:$B$106,2,FALSE))</f>
        <v>107</v>
      </c>
      <c r="I79" s="28">
        <v>18</v>
      </c>
      <c r="J79" s="42">
        <f>IF(I79="","",VLOOKUP(I79,Tabel!$A$1:$B$106,2,FALSE))</f>
        <v>118</v>
      </c>
      <c r="K79" s="11">
        <v>14</v>
      </c>
      <c r="L79" s="42">
        <f>IF(K79="","",VLOOKUP(K79,Tabel!$A$1:$B$106,2,FALSE))</f>
        <v>134</v>
      </c>
      <c r="M79" s="11">
        <v>17</v>
      </c>
      <c r="N79" s="42">
        <f>IF(M79="","",VLOOKUP(M79,Tabel!$A$1:$B$106,2,FALSE))</f>
        <v>122</v>
      </c>
      <c r="O79" s="11">
        <v>16</v>
      </c>
      <c r="P79" s="42">
        <f>IF(O79="","",VLOOKUP(O79,Tabel!$A$1:$B$106,2,FALSE))</f>
        <v>126</v>
      </c>
      <c r="Q79" s="11">
        <v>15</v>
      </c>
      <c r="R79" s="42">
        <f>IF(Q79="","",VLOOKUP(Q79,Tabel!$A$1:$B$106,2,FALSE))</f>
        <v>130</v>
      </c>
      <c r="S79" s="12">
        <v>18</v>
      </c>
      <c r="T79" s="42">
        <f>IF(S79="","",VLOOKUP(S79,Tabel!$A$1:$B$106,2,FALSE))</f>
        <v>118</v>
      </c>
      <c r="U79" s="12">
        <v>18</v>
      </c>
      <c r="V79" s="42">
        <f>IF(U79="","",VLOOKUP(U79,Tabel!$A$1:$B$106,2,FALSE))</f>
        <v>118</v>
      </c>
      <c r="W79" s="86">
        <f t="shared" si="15"/>
        <v>1111</v>
      </c>
      <c r="X79" s="86">
        <f t="shared" si="16"/>
        <v>30</v>
      </c>
      <c r="Y79" s="96">
        <f>SUMPRODUCT(LARGE(AA79:AI79,{1,2,3,4,5,6}))+X79</f>
        <v>798</v>
      </c>
      <c r="Z79" s="115">
        <f t="shared" si="17"/>
        <v>9</v>
      </c>
      <c r="AA79" s="90">
        <f aca="true" t="shared" si="18" ref="AA79:AA116">F79</f>
        <v>138</v>
      </c>
      <c r="AB79" s="90">
        <f aca="true" t="shared" si="19" ref="AB79:AB116">H79</f>
        <v>107</v>
      </c>
      <c r="AC79" s="89">
        <f aca="true" t="shared" si="20" ref="AC79:AC116">J79</f>
        <v>118</v>
      </c>
      <c r="AD79" s="89">
        <f aca="true" t="shared" si="21" ref="AD79:AD116">L79</f>
        <v>134</v>
      </c>
      <c r="AE79" s="90">
        <f aca="true" t="shared" si="22" ref="AE79:AE116">N79</f>
        <v>122</v>
      </c>
      <c r="AF79" s="90">
        <f aca="true" t="shared" si="23" ref="AF79:AF116">P79</f>
        <v>126</v>
      </c>
      <c r="AG79" s="90">
        <f aca="true" t="shared" si="24" ref="AG79:AG116">R79</f>
        <v>130</v>
      </c>
      <c r="AH79" s="90">
        <f aca="true" t="shared" si="25" ref="AH79:AH116">T79</f>
        <v>118</v>
      </c>
      <c r="AI79" s="90">
        <f aca="true" t="shared" si="26" ref="AI79:AI116">V79</f>
        <v>118</v>
      </c>
    </row>
    <row r="80" spans="1:35" ht="15.75" customHeight="1">
      <c r="A80" s="12">
        <v>15</v>
      </c>
      <c r="B80" s="19" t="s">
        <v>74</v>
      </c>
      <c r="C80" s="25">
        <v>96</v>
      </c>
      <c r="D80" s="19" t="s">
        <v>36</v>
      </c>
      <c r="E80" s="28"/>
      <c r="F80" s="42">
        <f>IF(E80="","",VLOOKUP(E80,Tabel!$A$1:$B$106,2,FALSE))</f>
      </c>
      <c r="G80" s="28">
        <v>16</v>
      </c>
      <c r="H80" s="42">
        <f>IF(G80="","",VLOOKUP(G80,Tabel!$A$1:$B$106,2,FALSE))</f>
        <v>126</v>
      </c>
      <c r="I80" s="28">
        <v>16</v>
      </c>
      <c r="J80" s="42">
        <f>IF(I80="","",VLOOKUP(I80,Tabel!$A$1:$B$106,2,FALSE))</f>
        <v>126</v>
      </c>
      <c r="K80" s="11">
        <v>11</v>
      </c>
      <c r="L80" s="42">
        <f>IF(K80="","",VLOOKUP(K80,Tabel!$A$1:$B$106,2,FALSE))</f>
        <v>146</v>
      </c>
      <c r="M80" s="11">
        <v>13</v>
      </c>
      <c r="N80" s="42">
        <f>IF(M80="","",VLOOKUP(M80,Tabel!$A$1:$B$106,2,FALSE))</f>
        <v>138</v>
      </c>
      <c r="O80" s="11"/>
      <c r="P80" s="42"/>
      <c r="Q80" s="11">
        <v>17</v>
      </c>
      <c r="R80" s="42">
        <f>IF(Q80="","",VLOOKUP(Q80,Tabel!$A$1:$B$106,2,FALSE))</f>
        <v>122</v>
      </c>
      <c r="S80" s="12"/>
      <c r="T80" s="42"/>
      <c r="U80" s="12">
        <v>16</v>
      </c>
      <c r="V80" s="42">
        <f>IF(U80="","",VLOOKUP(U80,Tabel!$A$1:$B$106,2,FALSE))</f>
        <v>126</v>
      </c>
      <c r="W80" s="86">
        <f t="shared" si="15"/>
        <v>784</v>
      </c>
      <c r="X80" s="86">
        <f t="shared" si="16"/>
        <v>0</v>
      </c>
      <c r="Y80" s="96">
        <f>SUMPRODUCT(LARGE(AA80:AI80,{1,2,3,4,5,6}))+X80</f>
        <v>784</v>
      </c>
      <c r="Z80" s="115">
        <f t="shared" si="17"/>
        <v>6</v>
      </c>
      <c r="AA80" s="90">
        <f t="shared" si="18"/>
      </c>
      <c r="AB80" s="90">
        <f t="shared" si="19"/>
        <v>126</v>
      </c>
      <c r="AC80" s="89">
        <f t="shared" si="20"/>
        <v>126</v>
      </c>
      <c r="AD80" s="89">
        <f t="shared" si="21"/>
        <v>146</v>
      </c>
      <c r="AE80" s="90">
        <f t="shared" si="22"/>
        <v>138</v>
      </c>
      <c r="AF80" s="90">
        <f t="shared" si="23"/>
        <v>0</v>
      </c>
      <c r="AG80" s="90">
        <f t="shared" si="24"/>
        <v>122</v>
      </c>
      <c r="AH80" s="90">
        <f t="shared" si="25"/>
        <v>0</v>
      </c>
      <c r="AI80" s="90">
        <f t="shared" si="26"/>
        <v>126</v>
      </c>
    </row>
    <row r="81" spans="1:35" ht="15.75" customHeight="1">
      <c r="A81" s="12">
        <v>16</v>
      </c>
      <c r="B81" s="19" t="s">
        <v>377</v>
      </c>
      <c r="C81" s="25">
        <v>96</v>
      </c>
      <c r="D81" s="19" t="s">
        <v>35</v>
      </c>
      <c r="E81" s="28"/>
      <c r="F81" s="42">
        <f>IF(E81="","",VLOOKUP(E81,Tabel!$A$1:$B$106,2,FALSE))</f>
      </c>
      <c r="G81" s="28">
        <v>30</v>
      </c>
      <c r="H81" s="42">
        <f>IF(G81="","",VLOOKUP(G81,Tabel!$A$1:$B$106,2,FALSE))</f>
        <v>80</v>
      </c>
      <c r="I81" s="28">
        <v>27</v>
      </c>
      <c r="J81" s="42">
        <f>IF(I81="","",VLOOKUP(I81,Tabel!$A$1:$B$106,2,FALSE))</f>
        <v>89</v>
      </c>
      <c r="K81" s="11">
        <v>17</v>
      </c>
      <c r="L81" s="42">
        <f>IF(K81="","",VLOOKUP(K81,Tabel!$A$1:$B$106,2,FALSE))</f>
        <v>122</v>
      </c>
      <c r="M81" s="11">
        <v>20</v>
      </c>
      <c r="N81" s="42">
        <f>IF(M81="","",VLOOKUP(M81,Tabel!$A$1:$B$106,2,FALSE))</f>
        <v>110</v>
      </c>
      <c r="O81" s="11"/>
      <c r="P81" s="42"/>
      <c r="Q81" s="11">
        <v>22</v>
      </c>
      <c r="R81" s="42">
        <f>IF(Q81="","",VLOOKUP(Q81,Tabel!$A$1:$B$106,2,FALSE))</f>
        <v>104</v>
      </c>
      <c r="S81" s="12">
        <v>21</v>
      </c>
      <c r="T81" s="42">
        <f>IF(S81="","",VLOOKUP(S81,Tabel!$A$1:$B$106,2,FALSE))</f>
        <v>107</v>
      </c>
      <c r="U81" s="12">
        <v>19</v>
      </c>
      <c r="V81" s="42">
        <f>IF(U81="","",VLOOKUP(U81,Tabel!$A$1:$B$106,2,FALSE))</f>
        <v>114</v>
      </c>
      <c r="W81" s="86">
        <f t="shared" si="15"/>
        <v>726</v>
      </c>
      <c r="X81" s="86">
        <f t="shared" si="16"/>
        <v>5</v>
      </c>
      <c r="Y81" s="96">
        <f>SUMPRODUCT(LARGE(AA81:AI81,{1,2,3,4,5,6}))+X81</f>
        <v>651</v>
      </c>
      <c r="Z81" s="115">
        <f t="shared" si="17"/>
        <v>7</v>
      </c>
      <c r="AA81" s="90">
        <f t="shared" si="18"/>
      </c>
      <c r="AB81" s="90">
        <f t="shared" si="19"/>
        <v>80</v>
      </c>
      <c r="AC81" s="89">
        <f t="shared" si="20"/>
        <v>89</v>
      </c>
      <c r="AD81" s="89">
        <f t="shared" si="21"/>
        <v>122</v>
      </c>
      <c r="AE81" s="90">
        <f t="shared" si="22"/>
        <v>110</v>
      </c>
      <c r="AF81" s="90">
        <f t="shared" si="23"/>
        <v>0</v>
      </c>
      <c r="AG81" s="90">
        <f t="shared" si="24"/>
        <v>104</v>
      </c>
      <c r="AH81" s="90">
        <f t="shared" si="25"/>
        <v>107</v>
      </c>
      <c r="AI81" s="90">
        <f t="shared" si="26"/>
        <v>114</v>
      </c>
    </row>
    <row r="82" spans="1:35" ht="15.75" customHeight="1">
      <c r="A82" s="12"/>
      <c r="B82" s="19"/>
      <c r="C82" s="25"/>
      <c r="D82" s="19"/>
      <c r="E82" s="28"/>
      <c r="F82" s="42"/>
      <c r="G82" s="28"/>
      <c r="H82" s="42"/>
      <c r="I82" s="28"/>
      <c r="J82" s="42"/>
      <c r="K82" s="11"/>
      <c r="L82" s="42"/>
      <c r="M82" s="11"/>
      <c r="N82" s="42"/>
      <c r="O82" s="11"/>
      <c r="P82" s="42"/>
      <c r="Q82" s="11"/>
      <c r="R82" s="42"/>
      <c r="S82" s="12"/>
      <c r="T82" s="42"/>
      <c r="U82" s="12"/>
      <c r="V82" s="42"/>
      <c r="W82" s="86"/>
      <c r="X82" s="86"/>
      <c r="Y82" s="96"/>
      <c r="Z82" s="115"/>
      <c r="AA82" s="90"/>
      <c r="AB82" s="90"/>
      <c r="AC82" s="89"/>
      <c r="AD82" s="89"/>
      <c r="AE82" s="90"/>
      <c r="AF82" s="90"/>
      <c r="AG82" s="90"/>
      <c r="AH82" s="90"/>
      <c r="AI82" s="90"/>
    </row>
    <row r="83" spans="1:35" ht="15.75" customHeight="1">
      <c r="A83" s="12"/>
      <c r="B83" s="19" t="s">
        <v>368</v>
      </c>
      <c r="C83" s="25">
        <v>96</v>
      </c>
      <c r="D83" s="19" t="s">
        <v>32</v>
      </c>
      <c r="E83" s="28"/>
      <c r="F83" s="42">
        <f>IF(E83="","",VLOOKUP(E83,Tabel!$A$1:$B$106,2,FALSE))</f>
      </c>
      <c r="G83" s="28">
        <v>8</v>
      </c>
      <c r="H83" s="42">
        <f>IF(G83="","",VLOOKUP(G83,Tabel!$A$1:$B$106,2,FALSE))</f>
        <v>160</v>
      </c>
      <c r="I83" s="28">
        <v>1</v>
      </c>
      <c r="J83" s="42">
        <f>IF(I83="","",VLOOKUP(I83,Tabel!$A$1:$B$106,2,FALSE))</f>
        <v>200</v>
      </c>
      <c r="K83" s="11"/>
      <c r="L83" s="42">
        <f>IF(K83="","",VLOOKUP(K83,Tabel!$A$1:$B$106,2,FALSE))</f>
      </c>
      <c r="M83" s="11"/>
      <c r="N83" s="42">
        <f>IF(M83="","",VLOOKUP(M83,Tabel!$A$1:$B$106,2,FALSE))</f>
      </c>
      <c r="O83" s="11"/>
      <c r="P83" s="42"/>
      <c r="Q83" s="11"/>
      <c r="R83" s="42"/>
      <c r="S83" s="12">
        <v>4</v>
      </c>
      <c r="T83" s="42">
        <f>IF(S83="","",VLOOKUP(S83,Tabel!$A$1:$B$106,2,FALSE))</f>
        <v>180</v>
      </c>
      <c r="U83" s="12">
        <v>6</v>
      </c>
      <c r="V83" s="42">
        <f>IF(U83="","",VLOOKUP(U83,Tabel!$A$1:$B$106,2,FALSE))</f>
        <v>170</v>
      </c>
      <c r="W83" s="86">
        <f aca="true" t="shared" si="27" ref="W83:W120">SUM(F83,H83,J83,L83,N83,P83,R83,T83,V83)</f>
        <v>710</v>
      </c>
      <c r="X83" s="86">
        <f aca="true" t="shared" si="28" ref="X83:X120">IF(COUNT(F83,H83,J83,L83,N83,P83,R83,T83,V83)=7,5,IF(COUNT(F83,H83,J83,L83,N83,P83,R83,T83,V83)=8,15,IF(COUNT(F83,H83,J83,L83,N83,P83,R83,T83,V83)=9,30,0)))</f>
        <v>0</v>
      </c>
      <c r="Y83" s="96">
        <f>SUMPRODUCT(LARGE(AA83:AI83,{1,2,3,4,5,6}))+X83</f>
        <v>710</v>
      </c>
      <c r="Z83" s="115">
        <f aca="true" t="shared" si="29" ref="Z83:Z120">COUNTA(E83,G83,I83,K83,M83,O83,Q83,S83,U83)</f>
        <v>4</v>
      </c>
      <c r="AA83" s="90">
        <f t="shared" si="18"/>
      </c>
      <c r="AB83" s="90">
        <f t="shared" si="19"/>
        <v>160</v>
      </c>
      <c r="AC83" s="89">
        <f t="shared" si="20"/>
        <v>200</v>
      </c>
      <c r="AD83" s="89">
        <f t="shared" si="21"/>
      </c>
      <c r="AE83" s="90">
        <f t="shared" si="22"/>
      </c>
      <c r="AF83" s="90">
        <f t="shared" si="23"/>
        <v>0</v>
      </c>
      <c r="AG83" s="90">
        <f t="shared" si="24"/>
        <v>0</v>
      </c>
      <c r="AH83" s="90">
        <f t="shared" si="25"/>
        <v>180</v>
      </c>
      <c r="AI83" s="90">
        <f t="shared" si="26"/>
        <v>170</v>
      </c>
    </row>
    <row r="84" spans="1:35" ht="15.75" customHeight="1">
      <c r="A84" s="12"/>
      <c r="B84" s="19" t="s">
        <v>370</v>
      </c>
      <c r="C84" s="25">
        <v>96</v>
      </c>
      <c r="D84" s="19" t="s">
        <v>32</v>
      </c>
      <c r="E84" s="28"/>
      <c r="F84" s="42">
        <f>IF(E84="","",VLOOKUP(E84,Tabel!$A$1:$B$106,2,FALSE))</f>
      </c>
      <c r="G84" s="28">
        <v>10</v>
      </c>
      <c r="H84" s="42">
        <f>IF(G84="","",VLOOKUP(G84,Tabel!$A$1:$B$106,2,FALSE))</f>
        <v>150</v>
      </c>
      <c r="I84" s="28">
        <v>11</v>
      </c>
      <c r="J84" s="42">
        <f>IF(I84="","",VLOOKUP(I84,Tabel!$A$1:$B$106,2,FALSE))</f>
        <v>146</v>
      </c>
      <c r="K84" s="11">
        <v>9</v>
      </c>
      <c r="L84" s="42">
        <f>IF(K84="","",VLOOKUP(K84,Tabel!$A$1:$B$106,2,FALSE))</f>
        <v>155</v>
      </c>
      <c r="M84" s="11"/>
      <c r="N84" s="42">
        <f>IF(M84="","",VLOOKUP(M84,Tabel!$A$1:$B$106,2,FALSE))</f>
      </c>
      <c r="O84" s="11"/>
      <c r="P84" s="42"/>
      <c r="Q84" s="11">
        <v>8</v>
      </c>
      <c r="R84" s="42">
        <f>IF(Q84="","",VLOOKUP(Q84,Tabel!$A$1:$B$106,2,FALSE))</f>
        <v>160</v>
      </c>
      <c r="S84" s="12"/>
      <c r="T84" s="42"/>
      <c r="U84" s="12"/>
      <c r="V84" s="42"/>
      <c r="W84" s="86">
        <f t="shared" si="27"/>
        <v>611</v>
      </c>
      <c r="X84" s="86">
        <f t="shared" si="28"/>
        <v>0</v>
      </c>
      <c r="Y84" s="96">
        <f>SUMPRODUCT(LARGE(AA84:AI84,{1,2,3,4,5,6}))+X84</f>
        <v>611</v>
      </c>
      <c r="Z84" s="115">
        <f t="shared" si="29"/>
        <v>4</v>
      </c>
      <c r="AA84" s="90">
        <f t="shared" si="18"/>
      </c>
      <c r="AB84" s="90">
        <f t="shared" si="19"/>
        <v>150</v>
      </c>
      <c r="AC84" s="89">
        <f t="shared" si="20"/>
        <v>146</v>
      </c>
      <c r="AD84" s="89">
        <f t="shared" si="21"/>
        <v>155</v>
      </c>
      <c r="AE84" s="90">
        <f t="shared" si="22"/>
      </c>
      <c r="AF84" s="90">
        <f t="shared" si="23"/>
        <v>0</v>
      </c>
      <c r="AG84" s="90">
        <f t="shared" si="24"/>
        <v>160</v>
      </c>
      <c r="AH84" s="90">
        <f t="shared" si="25"/>
        <v>0</v>
      </c>
      <c r="AI84" s="90">
        <f t="shared" si="26"/>
        <v>0</v>
      </c>
    </row>
    <row r="85" spans="1:35" ht="15.75" customHeight="1">
      <c r="A85" s="12"/>
      <c r="B85" s="19" t="s">
        <v>75</v>
      </c>
      <c r="C85" s="25">
        <v>96</v>
      </c>
      <c r="D85" s="19" t="s">
        <v>29</v>
      </c>
      <c r="E85" s="28">
        <v>15</v>
      </c>
      <c r="F85" s="42">
        <f>IF(E85="","",VLOOKUP(E85,Tabel!$A$1:$B$106,2,FALSE))</f>
        <v>130</v>
      </c>
      <c r="G85" s="28">
        <v>22</v>
      </c>
      <c r="H85" s="42">
        <f>IF(G85="","",VLOOKUP(G85,Tabel!$A$1:$B$106,2,FALSE))</f>
        <v>104</v>
      </c>
      <c r="I85" s="28">
        <v>19</v>
      </c>
      <c r="J85" s="42">
        <f>IF(I85="","",VLOOKUP(I85,Tabel!$A$1:$B$106,2,FALSE))</f>
        <v>114</v>
      </c>
      <c r="K85" s="11"/>
      <c r="L85" s="42">
        <f>IF(K85="","",VLOOKUP(K85,Tabel!$A$1:$B$106,2,FALSE))</f>
      </c>
      <c r="M85" s="11"/>
      <c r="N85" s="42">
        <f>IF(M85="","",VLOOKUP(M85,Tabel!$A$1:$B$106,2,FALSE))</f>
      </c>
      <c r="O85" s="11">
        <v>17</v>
      </c>
      <c r="P85" s="42">
        <f>IF(O85="","",VLOOKUP(O85,Tabel!$A$1:$B$106,2,FALSE))</f>
        <v>122</v>
      </c>
      <c r="Q85" s="11"/>
      <c r="R85" s="42"/>
      <c r="S85" s="12">
        <v>19</v>
      </c>
      <c r="T85" s="42">
        <f>IF(S85="","",VLOOKUP(S85,Tabel!$A$1:$B$106,2,FALSE))</f>
        <v>114</v>
      </c>
      <c r="U85" s="12"/>
      <c r="V85" s="42"/>
      <c r="W85" s="86">
        <f t="shared" si="27"/>
        <v>584</v>
      </c>
      <c r="X85" s="86">
        <f t="shared" si="28"/>
        <v>0</v>
      </c>
      <c r="Y85" s="96">
        <f>SUMPRODUCT(LARGE(AA85:AI85,{1,2,3,4,5,6}))+X85</f>
        <v>584</v>
      </c>
      <c r="Z85" s="115">
        <f t="shared" si="29"/>
        <v>5</v>
      </c>
      <c r="AA85" s="90">
        <f t="shared" si="18"/>
        <v>130</v>
      </c>
      <c r="AB85" s="90">
        <f t="shared" si="19"/>
        <v>104</v>
      </c>
      <c r="AC85" s="89">
        <f t="shared" si="20"/>
        <v>114</v>
      </c>
      <c r="AD85" s="89">
        <f t="shared" si="21"/>
      </c>
      <c r="AE85" s="90">
        <f t="shared" si="22"/>
      </c>
      <c r="AF85" s="90">
        <f t="shared" si="23"/>
        <v>122</v>
      </c>
      <c r="AG85" s="90">
        <f t="shared" si="24"/>
        <v>0</v>
      </c>
      <c r="AH85" s="90">
        <f t="shared" si="25"/>
        <v>114</v>
      </c>
      <c r="AI85" s="90">
        <f t="shared" si="26"/>
        <v>0</v>
      </c>
    </row>
    <row r="86" spans="1:35" ht="15.75" customHeight="1">
      <c r="A86" s="12"/>
      <c r="B86" s="73" t="s">
        <v>534</v>
      </c>
      <c r="C86" s="75">
        <v>96</v>
      </c>
      <c r="D86" s="73" t="s">
        <v>30</v>
      </c>
      <c r="E86" s="75"/>
      <c r="F86" s="76">
        <f>IF(E86="","",VLOOKUP(E86,Tabel!$A$1:$B$106,2,FALSE))</f>
      </c>
      <c r="G86" s="75"/>
      <c r="H86" s="76">
        <f>IF(G86="","",VLOOKUP(G86,Tabel!$A$1:$B$106,2,FALSE))</f>
      </c>
      <c r="I86" s="75"/>
      <c r="J86" s="76">
        <f>IF(I86="","",VLOOKUP(I86,Tabel!$A$1:$B$106,2,FALSE))</f>
      </c>
      <c r="K86" s="78">
        <v>13</v>
      </c>
      <c r="L86" s="76">
        <f>IF(K86="","",VLOOKUP(K86,Tabel!$A$1:$B$106,2,FALSE))</f>
        <v>138</v>
      </c>
      <c r="M86" s="78">
        <v>11</v>
      </c>
      <c r="N86" s="76">
        <f>IF(M86="","",VLOOKUP(M86,Tabel!$A$1:$B$106,2,FALSE))</f>
        <v>146</v>
      </c>
      <c r="O86" s="78">
        <v>13</v>
      </c>
      <c r="P86" s="76">
        <f>IF(O86="","",VLOOKUP(O86,Tabel!$A$1:$B$106,2,FALSE))</f>
        <v>138</v>
      </c>
      <c r="Q86" s="78">
        <v>10</v>
      </c>
      <c r="R86" s="76">
        <f>IF(Q86="","",VLOOKUP(Q86,Tabel!$A$1:$B$106,2,FALSE))</f>
        <v>150</v>
      </c>
      <c r="S86" s="79"/>
      <c r="T86" s="76"/>
      <c r="U86" s="79"/>
      <c r="V86" s="76"/>
      <c r="W86" s="80">
        <f t="shared" si="27"/>
        <v>572</v>
      </c>
      <c r="X86" s="80">
        <f t="shared" si="28"/>
        <v>0</v>
      </c>
      <c r="Y86" s="93">
        <f>SUMPRODUCT(LARGE(AA86:AI86,{1,2,3,4,5,6}))+X86</f>
        <v>572</v>
      </c>
      <c r="Z86" s="115">
        <f t="shared" si="29"/>
        <v>4</v>
      </c>
      <c r="AA86" s="90">
        <f t="shared" si="18"/>
      </c>
      <c r="AB86" s="90">
        <f t="shared" si="19"/>
      </c>
      <c r="AC86" s="89">
        <f t="shared" si="20"/>
      </c>
      <c r="AD86" s="89">
        <f t="shared" si="21"/>
        <v>138</v>
      </c>
      <c r="AE86" s="90">
        <f t="shared" si="22"/>
        <v>146</v>
      </c>
      <c r="AF86" s="90">
        <f t="shared" si="23"/>
        <v>138</v>
      </c>
      <c r="AG86" s="90">
        <f t="shared" si="24"/>
        <v>150</v>
      </c>
      <c r="AH86" s="90">
        <f t="shared" si="25"/>
        <v>0</v>
      </c>
      <c r="AI86" s="90">
        <f t="shared" si="26"/>
        <v>0</v>
      </c>
    </row>
    <row r="87" spans="1:35" ht="15.75" customHeight="1">
      <c r="A87" s="12"/>
      <c r="B87" s="19" t="s">
        <v>73</v>
      </c>
      <c r="C87" s="25">
        <v>96</v>
      </c>
      <c r="D87" s="19" t="s">
        <v>36</v>
      </c>
      <c r="E87" s="28">
        <v>14</v>
      </c>
      <c r="F87" s="42">
        <f>IF(E87="","",VLOOKUP(E87,Tabel!$A$1:$B$106,2,FALSE))</f>
        <v>134</v>
      </c>
      <c r="G87" s="28">
        <v>28</v>
      </c>
      <c r="H87" s="42">
        <f>IF(G87="","",VLOOKUP(G87,Tabel!$A$1:$B$106,2,FALSE))</f>
        <v>86</v>
      </c>
      <c r="I87" s="28">
        <v>21</v>
      </c>
      <c r="J87" s="42">
        <f>IF(I87="","",VLOOKUP(I87,Tabel!$A$1:$B$106,2,FALSE))</f>
        <v>107</v>
      </c>
      <c r="K87" s="11"/>
      <c r="L87" s="42">
        <f>IF(K87="","",VLOOKUP(K87,Tabel!$A$1:$B$106,2,FALSE))</f>
      </c>
      <c r="M87" s="11"/>
      <c r="N87" s="42">
        <f>IF(M87="","",VLOOKUP(M87,Tabel!$A$1:$B$106,2,FALSE))</f>
      </c>
      <c r="O87" s="11">
        <v>18</v>
      </c>
      <c r="P87" s="42">
        <f>IF(O87="","",VLOOKUP(O87,Tabel!$A$1:$B$106,2,FALSE))</f>
        <v>118</v>
      </c>
      <c r="Q87" s="11"/>
      <c r="R87" s="42"/>
      <c r="S87" s="12">
        <v>22</v>
      </c>
      <c r="T87" s="42">
        <f>IF(S87="","",VLOOKUP(S87,Tabel!$A$1:$B$106,2,FALSE))</f>
        <v>104</v>
      </c>
      <c r="U87" s="12"/>
      <c r="V87" s="42"/>
      <c r="W87" s="86">
        <f t="shared" si="27"/>
        <v>549</v>
      </c>
      <c r="X87" s="86">
        <f t="shared" si="28"/>
        <v>0</v>
      </c>
      <c r="Y87" s="96">
        <f>SUMPRODUCT(LARGE(AA87:AI87,{1,2,3,4,5,6}))+X87</f>
        <v>549</v>
      </c>
      <c r="Z87" s="115">
        <f t="shared" si="29"/>
        <v>5</v>
      </c>
      <c r="AA87" s="90">
        <f t="shared" si="18"/>
        <v>134</v>
      </c>
      <c r="AB87" s="90">
        <f t="shared" si="19"/>
        <v>86</v>
      </c>
      <c r="AC87" s="89">
        <f t="shared" si="20"/>
        <v>107</v>
      </c>
      <c r="AD87" s="89">
        <f t="shared" si="21"/>
      </c>
      <c r="AE87" s="90">
        <f t="shared" si="22"/>
      </c>
      <c r="AF87" s="90">
        <f t="shared" si="23"/>
        <v>118</v>
      </c>
      <c r="AG87" s="90">
        <f t="shared" si="24"/>
        <v>0</v>
      </c>
      <c r="AH87" s="90">
        <f t="shared" si="25"/>
        <v>104</v>
      </c>
      <c r="AI87" s="90">
        <f t="shared" si="26"/>
        <v>0</v>
      </c>
    </row>
    <row r="88" spans="1:35" ht="15.75" customHeight="1">
      <c r="A88" s="12"/>
      <c r="B88" s="19" t="s">
        <v>367</v>
      </c>
      <c r="C88" s="25">
        <v>96</v>
      </c>
      <c r="D88" s="19" t="s">
        <v>29</v>
      </c>
      <c r="E88" s="28">
        <v>16</v>
      </c>
      <c r="F88" s="42">
        <f>IF(E88="","",VLOOKUP(E88,Tabel!$A$1:$B$106,2,FALSE))</f>
        <v>126</v>
      </c>
      <c r="G88" s="28">
        <v>18</v>
      </c>
      <c r="H88" s="42">
        <f>IF(G88="","",VLOOKUP(G88,Tabel!$A$1:$B$106,2,FALSE))</f>
        <v>118</v>
      </c>
      <c r="I88" s="28">
        <v>17</v>
      </c>
      <c r="J88" s="42">
        <f>IF(I88="","",VLOOKUP(I88,Tabel!$A$1:$B$106,2,FALSE))</f>
        <v>122</v>
      </c>
      <c r="K88" s="11"/>
      <c r="L88" s="42">
        <f>IF(K88="","",VLOOKUP(K88,Tabel!$A$1:$B$106,2,FALSE))</f>
      </c>
      <c r="M88" s="11"/>
      <c r="N88" s="42">
        <f>IF(M88="","",VLOOKUP(M88,Tabel!$A$1:$B$106,2,FALSE))</f>
      </c>
      <c r="O88" s="11"/>
      <c r="P88" s="42"/>
      <c r="Q88" s="11"/>
      <c r="R88" s="42"/>
      <c r="S88" s="12"/>
      <c r="T88" s="42"/>
      <c r="U88" s="12">
        <v>12</v>
      </c>
      <c r="V88" s="42">
        <f>IF(U88="","",VLOOKUP(U88,Tabel!$A$1:$B$106,2,FALSE))</f>
        <v>142</v>
      </c>
      <c r="W88" s="86">
        <f t="shared" si="27"/>
        <v>508</v>
      </c>
      <c r="X88" s="86">
        <f t="shared" si="28"/>
        <v>0</v>
      </c>
      <c r="Y88" s="96">
        <f>SUMPRODUCT(LARGE(AA88:AI88,{1,2,3,4,5,6}))+X88</f>
        <v>508</v>
      </c>
      <c r="Z88" s="115">
        <f t="shared" si="29"/>
        <v>4</v>
      </c>
      <c r="AA88" s="90">
        <f t="shared" si="18"/>
        <v>126</v>
      </c>
      <c r="AB88" s="90">
        <f t="shared" si="19"/>
        <v>118</v>
      </c>
      <c r="AC88" s="89">
        <f t="shared" si="20"/>
        <v>122</v>
      </c>
      <c r="AD88" s="89">
        <f t="shared" si="21"/>
      </c>
      <c r="AE88" s="90">
        <f t="shared" si="22"/>
      </c>
      <c r="AF88" s="90">
        <f t="shared" si="23"/>
        <v>0</v>
      </c>
      <c r="AG88" s="90">
        <f t="shared" si="24"/>
        <v>0</v>
      </c>
      <c r="AH88" s="90">
        <f t="shared" si="25"/>
        <v>0</v>
      </c>
      <c r="AI88" s="90">
        <f t="shared" si="26"/>
        <v>142</v>
      </c>
    </row>
    <row r="89" spans="1:35" ht="15.75" customHeight="1">
      <c r="A89" s="12"/>
      <c r="B89" s="19" t="s">
        <v>535</v>
      </c>
      <c r="C89" s="25">
        <v>96</v>
      </c>
      <c r="D89" s="19" t="s">
        <v>32</v>
      </c>
      <c r="E89" s="28"/>
      <c r="F89" s="42">
        <f>IF(E89="","",VLOOKUP(E89,Tabel!$A$1:$B$106,2,FALSE))</f>
      </c>
      <c r="G89" s="28"/>
      <c r="H89" s="42">
        <f>IF(G89="","",VLOOKUP(G89,Tabel!$A$1:$B$106,2,FALSE))</f>
      </c>
      <c r="I89" s="28">
        <v>20</v>
      </c>
      <c r="J89" s="42">
        <f>IF(I89="","",VLOOKUP(I89,Tabel!$A$1:$B$106,2,FALSE))</f>
        <v>110</v>
      </c>
      <c r="K89" s="11">
        <v>16</v>
      </c>
      <c r="L89" s="42">
        <f>IF(K89="","",VLOOKUP(K89,Tabel!$A$1:$B$106,2,FALSE))</f>
        <v>126</v>
      </c>
      <c r="M89" s="11">
        <v>19</v>
      </c>
      <c r="N89" s="42">
        <f>IF(M89="","",VLOOKUP(M89,Tabel!$A$1:$B$106,2,FALSE))</f>
        <v>114</v>
      </c>
      <c r="O89" s="11"/>
      <c r="P89" s="42"/>
      <c r="Q89" s="11">
        <v>20</v>
      </c>
      <c r="R89" s="42">
        <f>IF(Q89="","",VLOOKUP(Q89,Tabel!$A$1:$B$106,2,FALSE))</f>
        <v>110</v>
      </c>
      <c r="S89" s="12"/>
      <c r="T89" s="42"/>
      <c r="U89" s="12"/>
      <c r="V89" s="42"/>
      <c r="W89" s="86">
        <f t="shared" si="27"/>
        <v>460</v>
      </c>
      <c r="X89" s="86">
        <f t="shared" si="28"/>
        <v>0</v>
      </c>
      <c r="Y89" s="96">
        <f>SUMPRODUCT(LARGE(AA89:AI89,{1,2,3,4,5,6}))+X89</f>
        <v>460</v>
      </c>
      <c r="Z89" s="115">
        <f t="shared" si="29"/>
        <v>4</v>
      </c>
      <c r="AA89" s="90">
        <f t="shared" si="18"/>
      </c>
      <c r="AB89" s="90">
        <f t="shared" si="19"/>
      </c>
      <c r="AC89" s="89">
        <f t="shared" si="20"/>
        <v>110</v>
      </c>
      <c r="AD89" s="89">
        <f t="shared" si="21"/>
        <v>126</v>
      </c>
      <c r="AE89" s="90">
        <f t="shared" si="22"/>
        <v>114</v>
      </c>
      <c r="AF89" s="90">
        <f t="shared" si="23"/>
        <v>0</v>
      </c>
      <c r="AG89" s="90">
        <f t="shared" si="24"/>
        <v>110</v>
      </c>
      <c r="AH89" s="90">
        <f t="shared" si="25"/>
        <v>0</v>
      </c>
      <c r="AI89" s="90">
        <f t="shared" si="26"/>
        <v>0</v>
      </c>
    </row>
    <row r="90" spans="1:35" ht="15.75" customHeight="1">
      <c r="A90" s="12"/>
      <c r="B90" s="19" t="s">
        <v>371</v>
      </c>
      <c r="C90" s="25">
        <v>96</v>
      </c>
      <c r="D90" s="19" t="s">
        <v>32</v>
      </c>
      <c r="E90" s="28">
        <v>11</v>
      </c>
      <c r="F90" s="42">
        <f>IF(E90="","",VLOOKUP(E90,Tabel!$A$1:$B$106,2,FALSE))</f>
        <v>146</v>
      </c>
      <c r="G90" s="28">
        <v>13</v>
      </c>
      <c r="H90" s="42">
        <f>IF(G90="","",VLOOKUP(G90,Tabel!$A$1:$B$106,2,FALSE))</f>
        <v>138</v>
      </c>
      <c r="I90" s="28"/>
      <c r="J90" s="42">
        <f>IF(I90="","",VLOOKUP(I90,Tabel!$A$1:$B$106,2,FALSE))</f>
      </c>
      <c r="K90" s="11"/>
      <c r="L90" s="42">
        <f>IF(K90="","",VLOOKUP(K90,Tabel!$A$1:$B$106,2,FALSE))</f>
      </c>
      <c r="M90" s="11"/>
      <c r="N90" s="42">
        <f>IF(M90="","",VLOOKUP(M90,Tabel!$A$1:$B$106,2,FALSE))</f>
      </c>
      <c r="O90" s="11"/>
      <c r="P90" s="42"/>
      <c r="Q90" s="11">
        <v>14</v>
      </c>
      <c r="R90" s="42">
        <f>IF(Q90="","",VLOOKUP(Q90,Tabel!$A$1:$B$106,2,FALSE))</f>
        <v>134</v>
      </c>
      <c r="S90" s="12"/>
      <c r="T90" s="42"/>
      <c r="U90" s="12"/>
      <c r="V90" s="42"/>
      <c r="W90" s="86">
        <f t="shared" si="27"/>
        <v>418</v>
      </c>
      <c r="X90" s="86">
        <f t="shared" si="28"/>
        <v>0</v>
      </c>
      <c r="Y90" s="96">
        <f>SUMPRODUCT(LARGE(AA90:AI90,{1,2,3,4,5,6}))+X90</f>
        <v>418</v>
      </c>
      <c r="Z90" s="115">
        <f t="shared" si="29"/>
        <v>3</v>
      </c>
      <c r="AA90" s="90">
        <f t="shared" si="18"/>
        <v>146</v>
      </c>
      <c r="AB90" s="90">
        <f t="shared" si="19"/>
        <v>138</v>
      </c>
      <c r="AC90" s="89">
        <f t="shared" si="20"/>
      </c>
      <c r="AD90" s="89">
        <f t="shared" si="21"/>
      </c>
      <c r="AE90" s="90">
        <f t="shared" si="22"/>
      </c>
      <c r="AF90" s="90">
        <f t="shared" si="23"/>
        <v>0</v>
      </c>
      <c r="AG90" s="90">
        <f t="shared" si="24"/>
        <v>134</v>
      </c>
      <c r="AH90" s="90">
        <f t="shared" si="25"/>
        <v>0</v>
      </c>
      <c r="AI90" s="90">
        <f t="shared" si="26"/>
        <v>0</v>
      </c>
    </row>
    <row r="91" spans="1:35" ht="15.75" customHeight="1">
      <c r="A91" s="12"/>
      <c r="B91" s="19" t="s">
        <v>374</v>
      </c>
      <c r="C91" s="25">
        <v>96</v>
      </c>
      <c r="D91" s="19" t="s">
        <v>31</v>
      </c>
      <c r="E91" s="28"/>
      <c r="F91" s="42">
        <f>IF(E91="","",VLOOKUP(E91,Tabel!$A$1:$B$106,2,FALSE))</f>
      </c>
      <c r="G91" s="28">
        <v>19</v>
      </c>
      <c r="H91" s="42">
        <f>IF(G91="","",VLOOKUP(G91,Tabel!$A$1:$B$106,2,FALSE))</f>
        <v>114</v>
      </c>
      <c r="I91" s="28">
        <v>14</v>
      </c>
      <c r="J91" s="42">
        <f>IF(I91="","",VLOOKUP(I91,Tabel!$A$1:$B$106,2,FALSE))</f>
        <v>134</v>
      </c>
      <c r="K91" s="11"/>
      <c r="L91" s="42">
        <f>IF(K91="","",VLOOKUP(K91,Tabel!$A$1:$B$106,2,FALSE))</f>
      </c>
      <c r="M91" s="11"/>
      <c r="N91" s="42">
        <f>IF(M91="","",VLOOKUP(M91,Tabel!$A$1:$B$106,2,FALSE))</f>
      </c>
      <c r="O91" s="11"/>
      <c r="P91" s="42"/>
      <c r="Q91" s="11"/>
      <c r="R91" s="42"/>
      <c r="S91" s="12">
        <v>16</v>
      </c>
      <c r="T91" s="42">
        <f>IF(S91="","",VLOOKUP(S91,Tabel!$A$1:$B$106,2,FALSE))</f>
        <v>126</v>
      </c>
      <c r="U91" s="12"/>
      <c r="V91" s="42"/>
      <c r="W91" s="86">
        <f t="shared" si="27"/>
        <v>374</v>
      </c>
      <c r="X91" s="86">
        <f t="shared" si="28"/>
        <v>0</v>
      </c>
      <c r="Y91" s="96">
        <f>SUMPRODUCT(LARGE(AA91:AI91,{1,2,3,4,5,6}))+X91</f>
        <v>374</v>
      </c>
      <c r="Z91" s="115">
        <f t="shared" si="29"/>
        <v>3</v>
      </c>
      <c r="AA91" s="90">
        <f t="shared" si="18"/>
      </c>
      <c r="AB91" s="90">
        <f t="shared" si="19"/>
        <v>114</v>
      </c>
      <c r="AC91" s="89">
        <f t="shared" si="20"/>
        <v>134</v>
      </c>
      <c r="AD91" s="89">
        <f t="shared" si="21"/>
      </c>
      <c r="AE91" s="90">
        <f t="shared" si="22"/>
      </c>
      <c r="AF91" s="90">
        <f t="shared" si="23"/>
        <v>0</v>
      </c>
      <c r="AG91" s="90">
        <f t="shared" si="24"/>
        <v>0</v>
      </c>
      <c r="AH91" s="90">
        <f t="shared" si="25"/>
        <v>126</v>
      </c>
      <c r="AI91" s="90">
        <f t="shared" si="26"/>
        <v>0</v>
      </c>
    </row>
    <row r="92" spans="1:35" ht="15.75" customHeight="1">
      <c r="A92" s="12"/>
      <c r="B92" s="19" t="s">
        <v>376</v>
      </c>
      <c r="C92" s="25">
        <v>96</v>
      </c>
      <c r="D92" s="19" t="s">
        <v>32</v>
      </c>
      <c r="E92" s="28">
        <v>19</v>
      </c>
      <c r="F92" s="42">
        <f>IF(E92="","",VLOOKUP(E92,Tabel!$A$1:$B$106,2,FALSE))</f>
        <v>114</v>
      </c>
      <c r="G92" s="28"/>
      <c r="H92" s="42">
        <f>IF(G92="","",VLOOKUP(G92,Tabel!$A$1:$B$106,2,FALSE))</f>
      </c>
      <c r="I92" s="28">
        <v>24</v>
      </c>
      <c r="J92" s="42">
        <f>IF(I92="","",VLOOKUP(I92,Tabel!$A$1:$B$106,2,FALSE))</f>
        <v>98</v>
      </c>
      <c r="K92" s="11"/>
      <c r="L92" s="42">
        <f>IF(K92="","",VLOOKUP(K92,Tabel!$A$1:$B$106,2,FALSE))</f>
      </c>
      <c r="M92" s="11">
        <v>21</v>
      </c>
      <c r="N92" s="42">
        <f>IF(M92="","",VLOOKUP(M92,Tabel!$A$1:$B$106,2,FALSE))</f>
        <v>107</v>
      </c>
      <c r="O92" s="11"/>
      <c r="P92" s="42"/>
      <c r="Q92" s="11"/>
      <c r="R92" s="42"/>
      <c r="S92" s="12"/>
      <c r="T92" s="42"/>
      <c r="U92" s="12"/>
      <c r="V92" s="42"/>
      <c r="W92" s="86">
        <f t="shared" si="27"/>
        <v>319</v>
      </c>
      <c r="X92" s="86">
        <f t="shared" si="28"/>
        <v>0</v>
      </c>
      <c r="Y92" s="96">
        <f>SUMPRODUCT(LARGE(AA92:AI92,{1,2,3,4,5,6}))+X92</f>
        <v>319</v>
      </c>
      <c r="Z92" s="115">
        <f t="shared" si="29"/>
        <v>3</v>
      </c>
      <c r="AA92" s="90">
        <f t="shared" si="18"/>
        <v>114</v>
      </c>
      <c r="AB92" s="90">
        <f t="shared" si="19"/>
      </c>
      <c r="AC92" s="89">
        <f t="shared" si="20"/>
        <v>98</v>
      </c>
      <c r="AD92" s="89">
        <f t="shared" si="21"/>
      </c>
      <c r="AE92" s="90">
        <f t="shared" si="22"/>
        <v>107</v>
      </c>
      <c r="AF92" s="90">
        <f t="shared" si="23"/>
        <v>0</v>
      </c>
      <c r="AG92" s="90">
        <f t="shared" si="24"/>
        <v>0</v>
      </c>
      <c r="AH92" s="90">
        <f t="shared" si="25"/>
        <v>0</v>
      </c>
      <c r="AI92" s="90">
        <f t="shared" si="26"/>
        <v>0</v>
      </c>
    </row>
    <row r="93" spans="1:35" ht="15.75" customHeight="1">
      <c r="A93" s="12"/>
      <c r="B93" s="19" t="s">
        <v>611</v>
      </c>
      <c r="C93" s="25">
        <v>96</v>
      </c>
      <c r="D93" s="19" t="s">
        <v>23</v>
      </c>
      <c r="E93" s="25"/>
      <c r="F93" s="42"/>
      <c r="G93" s="25"/>
      <c r="H93" s="42"/>
      <c r="I93" s="25"/>
      <c r="J93" s="42"/>
      <c r="K93" s="11"/>
      <c r="L93" s="42"/>
      <c r="M93" s="11">
        <v>7</v>
      </c>
      <c r="N93" s="42">
        <f>IF(M93="","",VLOOKUP(M93,Tabel!$A$1:$B$106,2,FALSE))</f>
        <v>165</v>
      </c>
      <c r="O93" s="11"/>
      <c r="P93" s="42"/>
      <c r="Q93" s="11"/>
      <c r="R93" s="42"/>
      <c r="S93" s="12">
        <v>11</v>
      </c>
      <c r="T93" s="42">
        <f>IF(S93="","",VLOOKUP(S93,Tabel!$A$1:$B$106,2,FALSE))</f>
        <v>146</v>
      </c>
      <c r="U93" s="12"/>
      <c r="V93" s="42"/>
      <c r="W93" s="86">
        <f t="shared" si="27"/>
        <v>311</v>
      </c>
      <c r="X93" s="86">
        <f t="shared" si="28"/>
        <v>0</v>
      </c>
      <c r="Y93" s="96">
        <f>SUMPRODUCT(LARGE(AA93:AI93,{1,2,3,4,5,6}))+X93</f>
        <v>311</v>
      </c>
      <c r="Z93" s="115">
        <f t="shared" si="29"/>
        <v>2</v>
      </c>
      <c r="AA93" s="90">
        <f t="shared" si="18"/>
        <v>0</v>
      </c>
      <c r="AB93" s="90">
        <f t="shared" si="19"/>
        <v>0</v>
      </c>
      <c r="AC93" s="89">
        <f t="shared" si="20"/>
        <v>0</v>
      </c>
      <c r="AD93" s="89">
        <f t="shared" si="21"/>
        <v>0</v>
      </c>
      <c r="AE93" s="90">
        <f t="shared" si="22"/>
        <v>165</v>
      </c>
      <c r="AF93" s="90">
        <f t="shared" si="23"/>
        <v>0</v>
      </c>
      <c r="AG93" s="90">
        <f t="shared" si="24"/>
        <v>0</v>
      </c>
      <c r="AH93" s="90">
        <f t="shared" si="25"/>
        <v>146</v>
      </c>
      <c r="AI93" s="90">
        <f t="shared" si="26"/>
        <v>0</v>
      </c>
    </row>
    <row r="94" spans="1:35" ht="15.75" customHeight="1">
      <c r="A94" s="12"/>
      <c r="B94" s="19" t="s">
        <v>386</v>
      </c>
      <c r="C94" s="25">
        <v>96</v>
      </c>
      <c r="D94" s="19" t="s">
        <v>31</v>
      </c>
      <c r="E94" s="25"/>
      <c r="F94" s="42">
        <f>IF(E94="","",VLOOKUP(E94,Tabel!$A$1:$B$106,2,FALSE))</f>
      </c>
      <c r="G94" s="28">
        <v>31</v>
      </c>
      <c r="H94" s="42">
        <f>IF(G94="","",VLOOKUP(G94,Tabel!$A$1:$B$106,2,FALSE))</f>
        <v>77</v>
      </c>
      <c r="I94" s="25"/>
      <c r="J94" s="42">
        <f>IF(I94="","",VLOOKUP(I94,Tabel!$A$1:$B$106,2,FALSE))</f>
      </c>
      <c r="K94" s="11"/>
      <c r="L94" s="42">
        <f>IF(K94="","",VLOOKUP(K94,Tabel!$A$1:$B$106,2,FALSE))</f>
      </c>
      <c r="M94" s="11">
        <v>22</v>
      </c>
      <c r="N94" s="42">
        <f>IF(M94="","",VLOOKUP(M94,Tabel!$A$1:$B$106,2,FALSE))</f>
        <v>104</v>
      </c>
      <c r="O94" s="11"/>
      <c r="P94" s="42"/>
      <c r="Q94" s="11"/>
      <c r="R94" s="42"/>
      <c r="S94" s="12">
        <v>20</v>
      </c>
      <c r="T94" s="42">
        <f>IF(S94="","",VLOOKUP(S94,Tabel!$A$1:$B$106,2,FALSE))</f>
        <v>110</v>
      </c>
      <c r="U94" s="12"/>
      <c r="V94" s="42"/>
      <c r="W94" s="86">
        <f t="shared" si="27"/>
        <v>291</v>
      </c>
      <c r="X94" s="86">
        <f t="shared" si="28"/>
        <v>0</v>
      </c>
      <c r="Y94" s="96">
        <f>SUMPRODUCT(LARGE(AA94:AI94,{1,2,3,4,5,6}))+X94</f>
        <v>291</v>
      </c>
      <c r="Z94" s="115">
        <f t="shared" si="29"/>
        <v>3</v>
      </c>
      <c r="AA94" s="90">
        <f t="shared" si="18"/>
      </c>
      <c r="AB94" s="90">
        <f t="shared" si="19"/>
        <v>77</v>
      </c>
      <c r="AC94" s="89">
        <f t="shared" si="20"/>
      </c>
      <c r="AD94" s="89">
        <f t="shared" si="21"/>
      </c>
      <c r="AE94" s="90">
        <f t="shared" si="22"/>
        <v>104</v>
      </c>
      <c r="AF94" s="90">
        <f t="shared" si="23"/>
        <v>0</v>
      </c>
      <c r="AG94" s="90">
        <f t="shared" si="24"/>
        <v>0</v>
      </c>
      <c r="AH94" s="90">
        <f t="shared" si="25"/>
        <v>110</v>
      </c>
      <c r="AI94" s="90">
        <f t="shared" si="26"/>
        <v>0</v>
      </c>
    </row>
    <row r="95" spans="1:35" ht="15.75" customHeight="1">
      <c r="A95" s="12"/>
      <c r="B95" s="19" t="s">
        <v>540</v>
      </c>
      <c r="C95" s="25">
        <v>96</v>
      </c>
      <c r="D95" s="19" t="s">
        <v>26</v>
      </c>
      <c r="E95" s="25"/>
      <c r="F95" s="42">
        <f>IF(E95="","",VLOOKUP(E95,Tabel!$A$1:$B$106,2,FALSE))</f>
      </c>
      <c r="G95" s="28"/>
      <c r="H95" s="42">
        <f>IF(G95="","",VLOOKUP(G95,Tabel!$A$1:$B$106,2,FALSE))</f>
      </c>
      <c r="I95" s="28">
        <v>30</v>
      </c>
      <c r="J95" s="42">
        <f>IF(I95="","",VLOOKUP(I95,Tabel!$A$1:$B$106,2,FALSE))</f>
        <v>80</v>
      </c>
      <c r="K95" s="11"/>
      <c r="L95" s="42">
        <f>IF(K95="","",VLOOKUP(K95,Tabel!$A$1:$B$106,2,FALSE))</f>
      </c>
      <c r="M95" s="11">
        <v>24</v>
      </c>
      <c r="N95" s="42">
        <f>IF(M95="","",VLOOKUP(M95,Tabel!$A$1:$B$106,2,FALSE))</f>
        <v>98</v>
      </c>
      <c r="O95" s="11"/>
      <c r="P95" s="42"/>
      <c r="Q95" s="11"/>
      <c r="R95" s="42"/>
      <c r="S95" s="12">
        <v>23</v>
      </c>
      <c r="T95" s="42">
        <f>IF(S95="","",VLOOKUP(S95,Tabel!$A$1:$B$106,2,FALSE))</f>
        <v>101</v>
      </c>
      <c r="U95" s="12"/>
      <c r="V95" s="42"/>
      <c r="W95" s="86">
        <f t="shared" si="27"/>
        <v>279</v>
      </c>
      <c r="X95" s="86">
        <f t="shared" si="28"/>
        <v>0</v>
      </c>
      <c r="Y95" s="96">
        <f>SUMPRODUCT(LARGE(AA95:AI95,{1,2,3,4,5,6}))+X95</f>
        <v>279</v>
      </c>
      <c r="Z95" s="115">
        <f t="shared" si="29"/>
        <v>3</v>
      </c>
      <c r="AA95" s="90">
        <f t="shared" si="18"/>
      </c>
      <c r="AB95" s="90">
        <f t="shared" si="19"/>
      </c>
      <c r="AC95" s="89">
        <f t="shared" si="20"/>
        <v>80</v>
      </c>
      <c r="AD95" s="89">
        <f t="shared" si="21"/>
      </c>
      <c r="AE95" s="90">
        <f t="shared" si="22"/>
        <v>98</v>
      </c>
      <c r="AF95" s="90">
        <f t="shared" si="23"/>
        <v>0</v>
      </c>
      <c r="AG95" s="90">
        <f t="shared" si="24"/>
        <v>0</v>
      </c>
      <c r="AH95" s="90">
        <f t="shared" si="25"/>
        <v>101</v>
      </c>
      <c r="AI95" s="90">
        <f t="shared" si="26"/>
        <v>0</v>
      </c>
    </row>
    <row r="96" spans="1:35" ht="15.75" customHeight="1">
      <c r="A96" s="12"/>
      <c r="B96" s="19" t="s">
        <v>70</v>
      </c>
      <c r="C96" s="25">
        <v>96</v>
      </c>
      <c r="D96" s="19" t="s">
        <v>23</v>
      </c>
      <c r="E96" s="28"/>
      <c r="F96" s="42">
        <f>IF(E96="","",VLOOKUP(E96,Tabel!$A$1:$B$106,2,FALSE))</f>
      </c>
      <c r="G96" s="28">
        <v>17</v>
      </c>
      <c r="H96" s="42">
        <f>IF(G96="","",VLOOKUP(G96,Tabel!$A$1:$B$106,2,FALSE))</f>
        <v>122</v>
      </c>
      <c r="I96" s="28"/>
      <c r="J96" s="42">
        <f>IF(I96="","",VLOOKUP(I96,Tabel!$A$1:$B$106,2,FALSE))</f>
      </c>
      <c r="K96" s="11"/>
      <c r="L96" s="42">
        <f>IF(K96="","",VLOOKUP(K96,Tabel!$A$1:$B$106,2,FALSE))</f>
      </c>
      <c r="M96" s="11">
        <v>14</v>
      </c>
      <c r="N96" s="42">
        <f>IF(M96="","",VLOOKUP(M96,Tabel!$A$1:$B$106,2,FALSE))</f>
        <v>134</v>
      </c>
      <c r="O96" s="11"/>
      <c r="P96" s="42"/>
      <c r="Q96" s="11"/>
      <c r="R96" s="42"/>
      <c r="S96" s="12"/>
      <c r="T96" s="42"/>
      <c r="U96" s="12"/>
      <c r="V96" s="42"/>
      <c r="W96" s="86">
        <f t="shared" si="27"/>
        <v>256</v>
      </c>
      <c r="X96" s="86">
        <f t="shared" si="28"/>
        <v>0</v>
      </c>
      <c r="Y96" s="96">
        <f>SUMPRODUCT(LARGE(AA96:AI96,{1,2,3,4,5,6}))+X96</f>
        <v>256</v>
      </c>
      <c r="Z96" s="115">
        <f t="shared" si="29"/>
        <v>2</v>
      </c>
      <c r="AA96" s="90">
        <f t="shared" si="18"/>
      </c>
      <c r="AB96" s="90">
        <f t="shared" si="19"/>
        <v>122</v>
      </c>
      <c r="AC96" s="89">
        <f t="shared" si="20"/>
      </c>
      <c r="AD96" s="89">
        <f t="shared" si="21"/>
      </c>
      <c r="AE96" s="90">
        <f t="shared" si="22"/>
        <v>134</v>
      </c>
      <c r="AF96" s="90">
        <f t="shared" si="23"/>
        <v>0</v>
      </c>
      <c r="AG96" s="90">
        <f t="shared" si="24"/>
        <v>0</v>
      </c>
      <c r="AH96" s="90">
        <f t="shared" si="25"/>
        <v>0</v>
      </c>
      <c r="AI96" s="90">
        <f t="shared" si="26"/>
        <v>0</v>
      </c>
    </row>
    <row r="97" spans="1:35" ht="15.75" customHeight="1">
      <c r="A97" s="12"/>
      <c r="B97" s="73" t="s">
        <v>375</v>
      </c>
      <c r="C97" s="75">
        <v>96</v>
      </c>
      <c r="D97" s="73" t="s">
        <v>30</v>
      </c>
      <c r="E97" s="77">
        <v>17</v>
      </c>
      <c r="F97" s="76">
        <f>IF(E97="","",VLOOKUP(E97,Tabel!$A$1:$B$106,2,FALSE))</f>
        <v>122</v>
      </c>
      <c r="G97" s="77"/>
      <c r="H97" s="76">
        <f>IF(G97="","",VLOOKUP(G97,Tabel!$A$1:$B$106,2,FALSE))</f>
      </c>
      <c r="I97" s="77">
        <v>23</v>
      </c>
      <c r="J97" s="76">
        <f>IF(I97="","",VLOOKUP(I97,Tabel!$A$1:$B$106,2,FALSE))</f>
        <v>101</v>
      </c>
      <c r="K97" s="78"/>
      <c r="L97" s="76">
        <f>IF(K97="","",VLOOKUP(K97,Tabel!$A$1:$B$106,2,FALSE))</f>
      </c>
      <c r="M97" s="78"/>
      <c r="N97" s="76">
        <f>IF(M97="","",VLOOKUP(M97,Tabel!$A$1:$B$106,2,FALSE))</f>
      </c>
      <c r="O97" s="78"/>
      <c r="P97" s="76"/>
      <c r="Q97" s="78"/>
      <c r="R97" s="76"/>
      <c r="S97" s="79"/>
      <c r="T97" s="76"/>
      <c r="U97" s="79"/>
      <c r="V97" s="76"/>
      <c r="W97" s="80">
        <f t="shared" si="27"/>
        <v>223</v>
      </c>
      <c r="X97" s="80">
        <f t="shared" si="28"/>
        <v>0</v>
      </c>
      <c r="Y97" s="93">
        <f>SUMPRODUCT(LARGE(AA97:AI97,{1,2,3,4,5,6}))+X97</f>
        <v>223</v>
      </c>
      <c r="Z97" s="115">
        <f t="shared" si="29"/>
        <v>2</v>
      </c>
      <c r="AA97" s="90">
        <f t="shared" si="18"/>
        <v>122</v>
      </c>
      <c r="AB97" s="90">
        <f t="shared" si="19"/>
      </c>
      <c r="AC97" s="89">
        <f t="shared" si="20"/>
        <v>101</v>
      </c>
      <c r="AD97" s="89">
        <f t="shared" si="21"/>
      </c>
      <c r="AE97" s="90">
        <f t="shared" si="22"/>
      </c>
      <c r="AF97" s="90">
        <f t="shared" si="23"/>
        <v>0</v>
      </c>
      <c r="AG97" s="90">
        <f t="shared" si="24"/>
        <v>0</v>
      </c>
      <c r="AH97" s="90">
        <f t="shared" si="25"/>
        <v>0</v>
      </c>
      <c r="AI97" s="90">
        <f t="shared" si="26"/>
        <v>0</v>
      </c>
    </row>
    <row r="98" spans="1:35" ht="15.75" customHeight="1">
      <c r="A98" s="12"/>
      <c r="B98" s="19" t="s">
        <v>632</v>
      </c>
      <c r="C98" s="25">
        <v>96</v>
      </c>
      <c r="D98" s="19" t="s">
        <v>627</v>
      </c>
      <c r="E98" s="25"/>
      <c r="F98" s="42"/>
      <c r="G98" s="25"/>
      <c r="H98" s="42"/>
      <c r="I98" s="25"/>
      <c r="J98" s="42"/>
      <c r="K98" s="11"/>
      <c r="L98" s="42"/>
      <c r="M98" s="11"/>
      <c r="N98" s="42"/>
      <c r="O98" s="11">
        <v>1</v>
      </c>
      <c r="P98" s="42">
        <f>IF(O98="","",VLOOKUP(O98,Tabel!$A$1:$B$106,2,FALSE))</f>
        <v>200</v>
      </c>
      <c r="Q98" s="11"/>
      <c r="R98" s="42"/>
      <c r="S98" s="12"/>
      <c r="T98" s="42"/>
      <c r="U98" s="12"/>
      <c r="V98" s="42"/>
      <c r="W98" s="86">
        <f t="shared" si="27"/>
        <v>200</v>
      </c>
      <c r="X98" s="86">
        <f t="shared" si="28"/>
        <v>0</v>
      </c>
      <c r="Y98" s="96">
        <f>SUMPRODUCT(LARGE(AA98:AI98,{1,2,3,4,5,6}))+X98</f>
        <v>200</v>
      </c>
      <c r="Z98" s="115">
        <f t="shared" si="29"/>
        <v>1</v>
      </c>
      <c r="AA98" s="90">
        <f t="shared" si="18"/>
        <v>0</v>
      </c>
      <c r="AB98" s="90">
        <f t="shared" si="19"/>
        <v>0</v>
      </c>
      <c r="AC98" s="89">
        <f t="shared" si="20"/>
        <v>0</v>
      </c>
      <c r="AD98" s="89">
        <f t="shared" si="21"/>
        <v>0</v>
      </c>
      <c r="AE98" s="90">
        <f t="shared" si="22"/>
        <v>0</v>
      </c>
      <c r="AF98" s="90">
        <f t="shared" si="23"/>
        <v>200</v>
      </c>
      <c r="AG98" s="90">
        <f t="shared" si="24"/>
        <v>0</v>
      </c>
      <c r="AH98" s="90">
        <f t="shared" si="25"/>
        <v>0</v>
      </c>
      <c r="AI98" s="90">
        <f t="shared" si="26"/>
        <v>0</v>
      </c>
    </row>
    <row r="99" spans="1:35" ht="15.75" customHeight="1">
      <c r="A99" s="12"/>
      <c r="B99" s="19" t="s">
        <v>387</v>
      </c>
      <c r="C99" s="25">
        <v>96</v>
      </c>
      <c r="D99" s="19" t="s">
        <v>31</v>
      </c>
      <c r="E99" s="25"/>
      <c r="F99" s="42">
        <f>IF(E99="","",VLOOKUP(E99,Tabel!$A$1:$B$106,2,FALSE))</f>
      </c>
      <c r="G99" s="28">
        <v>32</v>
      </c>
      <c r="H99" s="42">
        <f>IF(G99="","",VLOOKUP(G99,Tabel!$A$1:$B$106,2,FALSE))</f>
        <v>74</v>
      </c>
      <c r="I99" s="25"/>
      <c r="J99" s="42">
        <f>IF(I99="","",VLOOKUP(I99,Tabel!$A$1:$B$106,2,FALSE))</f>
      </c>
      <c r="K99" s="11"/>
      <c r="L99" s="42">
        <f>IF(K99="","",VLOOKUP(K99,Tabel!$A$1:$B$106,2,FALSE))</f>
      </c>
      <c r="M99" s="11">
        <v>23</v>
      </c>
      <c r="N99" s="42">
        <f>IF(M99="","",VLOOKUP(M99,Tabel!$A$1:$B$106,2,FALSE))</f>
        <v>101</v>
      </c>
      <c r="O99" s="11"/>
      <c r="P99" s="42"/>
      <c r="Q99" s="11"/>
      <c r="R99" s="42"/>
      <c r="S99" s="12"/>
      <c r="T99" s="42"/>
      <c r="U99" s="12"/>
      <c r="V99" s="42"/>
      <c r="W99" s="86">
        <f t="shared" si="27"/>
        <v>175</v>
      </c>
      <c r="X99" s="86">
        <f t="shared" si="28"/>
        <v>0</v>
      </c>
      <c r="Y99" s="96">
        <f>SUMPRODUCT(LARGE(AA99:AI99,{1,2,3,4,5,6}))+X99</f>
        <v>175</v>
      </c>
      <c r="Z99" s="115">
        <f t="shared" si="29"/>
        <v>2</v>
      </c>
      <c r="AA99" s="90">
        <f t="shared" si="18"/>
      </c>
      <c r="AB99" s="90">
        <f t="shared" si="19"/>
        <v>74</v>
      </c>
      <c r="AC99" s="89">
        <f t="shared" si="20"/>
      </c>
      <c r="AD99" s="89">
        <f t="shared" si="21"/>
      </c>
      <c r="AE99" s="90">
        <f t="shared" si="22"/>
        <v>101</v>
      </c>
      <c r="AF99" s="90">
        <f t="shared" si="23"/>
        <v>0</v>
      </c>
      <c r="AG99" s="90">
        <f t="shared" si="24"/>
        <v>0</v>
      </c>
      <c r="AH99" s="90">
        <f t="shared" si="25"/>
        <v>0</v>
      </c>
      <c r="AI99" s="90">
        <f t="shared" si="26"/>
        <v>0</v>
      </c>
    </row>
    <row r="100" spans="1:35" ht="15.75" customHeight="1">
      <c r="A100" s="12"/>
      <c r="B100" s="19" t="s">
        <v>378</v>
      </c>
      <c r="C100" s="25">
        <v>96</v>
      </c>
      <c r="D100" s="19" t="s">
        <v>32</v>
      </c>
      <c r="E100" s="28"/>
      <c r="F100" s="42">
        <f>IF(E100="","",VLOOKUP(E100,Tabel!$A$1:$B$106,2,FALSE))</f>
      </c>
      <c r="G100" s="28">
        <v>12</v>
      </c>
      <c r="H100" s="42">
        <f>IF(G100="","",VLOOKUP(G100,Tabel!$A$1:$B$106,2,FALSE))</f>
        <v>142</v>
      </c>
      <c r="I100" s="28"/>
      <c r="J100" s="42">
        <f>IF(I100="","",VLOOKUP(I100,Tabel!$A$1:$B$106,2,FALSE))</f>
      </c>
      <c r="K100" s="11"/>
      <c r="L100" s="42">
        <f>IF(K100="","",VLOOKUP(K100,Tabel!$A$1:$B$106,2,FALSE))</f>
      </c>
      <c r="M100" s="11"/>
      <c r="N100" s="42"/>
      <c r="O100" s="11"/>
      <c r="P100" s="42"/>
      <c r="Q100" s="11"/>
      <c r="R100" s="42"/>
      <c r="S100" s="12"/>
      <c r="T100" s="42"/>
      <c r="U100" s="12"/>
      <c r="V100" s="42"/>
      <c r="W100" s="86">
        <f t="shared" si="27"/>
        <v>142</v>
      </c>
      <c r="X100" s="86">
        <f t="shared" si="28"/>
        <v>0</v>
      </c>
      <c r="Y100" s="96">
        <f>SUMPRODUCT(LARGE(AA100:AI100,{1,2,3,4,5,6}))+X100</f>
        <v>142</v>
      </c>
      <c r="Z100" s="115">
        <f t="shared" si="29"/>
        <v>1</v>
      </c>
      <c r="AA100" s="90">
        <f t="shared" si="18"/>
      </c>
      <c r="AB100" s="90">
        <f t="shared" si="19"/>
        <v>142</v>
      </c>
      <c r="AC100" s="89">
        <f t="shared" si="20"/>
      </c>
      <c r="AD100" s="89">
        <f t="shared" si="21"/>
      </c>
      <c r="AE100" s="90">
        <f t="shared" si="22"/>
        <v>0</v>
      </c>
      <c r="AF100" s="90">
        <f t="shared" si="23"/>
        <v>0</v>
      </c>
      <c r="AG100" s="90">
        <f t="shared" si="24"/>
        <v>0</v>
      </c>
      <c r="AH100" s="90">
        <f t="shared" si="25"/>
        <v>0</v>
      </c>
      <c r="AI100" s="90">
        <f t="shared" si="26"/>
        <v>0</v>
      </c>
    </row>
    <row r="101" spans="1:35" ht="15.75" customHeight="1">
      <c r="A101" s="12"/>
      <c r="B101" s="73" t="s">
        <v>633</v>
      </c>
      <c r="C101" s="102">
        <v>96</v>
      </c>
      <c r="D101" s="103" t="s">
        <v>30</v>
      </c>
      <c r="E101" s="75"/>
      <c r="F101" s="76"/>
      <c r="G101" s="75"/>
      <c r="H101" s="76"/>
      <c r="I101" s="75"/>
      <c r="J101" s="76"/>
      <c r="K101" s="78"/>
      <c r="L101" s="76"/>
      <c r="M101" s="78"/>
      <c r="N101" s="76"/>
      <c r="O101" s="78">
        <v>12</v>
      </c>
      <c r="P101" s="76">
        <f>IF(O101="","",VLOOKUP(O101,Tabel!$A$1:$B$106,2,FALSE))</f>
        <v>142</v>
      </c>
      <c r="Q101" s="78"/>
      <c r="R101" s="76"/>
      <c r="S101" s="79"/>
      <c r="T101" s="76"/>
      <c r="U101" s="79"/>
      <c r="V101" s="76"/>
      <c r="W101" s="80">
        <f t="shared" si="27"/>
        <v>142</v>
      </c>
      <c r="X101" s="80">
        <f t="shared" si="28"/>
        <v>0</v>
      </c>
      <c r="Y101" s="93">
        <f>SUMPRODUCT(LARGE(AA101:AI101,{1,2,3,4,5,6}))+X101</f>
        <v>142</v>
      </c>
      <c r="Z101" s="115">
        <f t="shared" si="29"/>
        <v>1</v>
      </c>
      <c r="AA101" s="90">
        <f t="shared" si="18"/>
        <v>0</v>
      </c>
      <c r="AB101" s="90">
        <f t="shared" si="19"/>
        <v>0</v>
      </c>
      <c r="AC101" s="89">
        <f t="shared" si="20"/>
        <v>0</v>
      </c>
      <c r="AD101" s="89">
        <f t="shared" si="21"/>
        <v>0</v>
      </c>
      <c r="AE101" s="90">
        <f t="shared" si="22"/>
        <v>0</v>
      </c>
      <c r="AF101" s="90">
        <f t="shared" si="23"/>
        <v>142</v>
      </c>
      <c r="AG101" s="90">
        <f t="shared" si="24"/>
        <v>0</v>
      </c>
      <c r="AH101" s="90">
        <f t="shared" si="25"/>
        <v>0</v>
      </c>
      <c r="AI101" s="90">
        <f t="shared" si="26"/>
        <v>0</v>
      </c>
    </row>
    <row r="102" spans="1:35" ht="15.75" customHeight="1">
      <c r="A102" s="12"/>
      <c r="B102" s="19" t="s">
        <v>664</v>
      </c>
      <c r="C102" s="29">
        <v>96</v>
      </c>
      <c r="D102" s="26" t="s">
        <v>31</v>
      </c>
      <c r="E102" s="25"/>
      <c r="F102" s="42"/>
      <c r="G102" s="25"/>
      <c r="H102" s="42"/>
      <c r="I102" s="25"/>
      <c r="J102" s="42"/>
      <c r="K102" s="11"/>
      <c r="L102" s="42"/>
      <c r="M102" s="11"/>
      <c r="N102" s="42"/>
      <c r="O102" s="11"/>
      <c r="P102" s="42"/>
      <c r="Q102" s="11">
        <v>12</v>
      </c>
      <c r="R102" s="42">
        <f>IF(Q102="","",VLOOKUP(Q102,Tabel!$A$1:$B$106,2,FALSE))</f>
        <v>142</v>
      </c>
      <c r="S102" s="12"/>
      <c r="T102" s="42"/>
      <c r="U102" s="12"/>
      <c r="V102" s="42"/>
      <c r="W102" s="86">
        <f t="shared" si="27"/>
        <v>142</v>
      </c>
      <c r="X102" s="86">
        <f t="shared" si="28"/>
        <v>0</v>
      </c>
      <c r="Y102" s="96">
        <f>SUMPRODUCT(LARGE(AA102:AI102,{1,2,3,4,5,6}))+X102</f>
        <v>142</v>
      </c>
      <c r="Z102" s="115">
        <f t="shared" si="29"/>
        <v>1</v>
      </c>
      <c r="AA102" s="90">
        <f t="shared" si="18"/>
        <v>0</v>
      </c>
      <c r="AB102" s="90">
        <f t="shared" si="19"/>
        <v>0</v>
      </c>
      <c r="AC102" s="89">
        <f t="shared" si="20"/>
        <v>0</v>
      </c>
      <c r="AD102" s="89">
        <f t="shared" si="21"/>
        <v>0</v>
      </c>
      <c r="AE102" s="90">
        <f t="shared" si="22"/>
        <v>0</v>
      </c>
      <c r="AF102" s="90">
        <f t="shared" si="23"/>
        <v>0</v>
      </c>
      <c r="AG102" s="90">
        <f t="shared" si="24"/>
        <v>142</v>
      </c>
      <c r="AH102" s="90">
        <f t="shared" si="25"/>
        <v>0</v>
      </c>
      <c r="AI102" s="90">
        <f t="shared" si="26"/>
        <v>0</v>
      </c>
    </row>
    <row r="103" spans="1:35" ht="15.75" customHeight="1">
      <c r="A103" s="12"/>
      <c r="B103" s="26" t="s">
        <v>707</v>
      </c>
      <c r="C103" s="29">
        <v>96</v>
      </c>
      <c r="D103" s="26" t="s">
        <v>31</v>
      </c>
      <c r="E103" s="26"/>
      <c r="F103" s="101"/>
      <c r="G103" s="26"/>
      <c r="H103" s="101"/>
      <c r="I103" s="26"/>
      <c r="J103" s="101"/>
      <c r="K103" s="26"/>
      <c r="L103" s="101"/>
      <c r="M103" s="26"/>
      <c r="N103" s="101"/>
      <c r="O103" s="26"/>
      <c r="P103" s="101"/>
      <c r="Q103" s="29"/>
      <c r="R103" s="101"/>
      <c r="S103" s="26">
        <v>14</v>
      </c>
      <c r="T103" s="42">
        <f>IF(S103="","",VLOOKUP(S103,Tabel!$A$1:$B$106,2,FALSE))</f>
        <v>134</v>
      </c>
      <c r="U103" s="26"/>
      <c r="V103" s="101"/>
      <c r="W103" s="86">
        <f t="shared" si="27"/>
        <v>134</v>
      </c>
      <c r="X103" s="86">
        <f t="shared" si="28"/>
        <v>0</v>
      </c>
      <c r="Y103" s="96">
        <f>SUMPRODUCT(LARGE(AA103:AI103,{1,2,3,4,5,6}))+X103</f>
        <v>134</v>
      </c>
      <c r="Z103" s="115">
        <f t="shared" si="29"/>
        <v>1</v>
      </c>
      <c r="AA103" s="90">
        <f t="shared" si="18"/>
        <v>0</v>
      </c>
      <c r="AB103" s="90">
        <f t="shared" si="19"/>
        <v>0</v>
      </c>
      <c r="AC103" s="89">
        <f t="shared" si="20"/>
        <v>0</v>
      </c>
      <c r="AD103" s="89">
        <f t="shared" si="21"/>
        <v>0</v>
      </c>
      <c r="AE103" s="90">
        <f t="shared" si="22"/>
        <v>0</v>
      </c>
      <c r="AF103" s="90">
        <f t="shared" si="23"/>
        <v>0</v>
      </c>
      <c r="AG103" s="90">
        <f t="shared" si="24"/>
        <v>0</v>
      </c>
      <c r="AH103" s="90">
        <f t="shared" si="25"/>
        <v>134</v>
      </c>
      <c r="AI103" s="90">
        <f t="shared" si="26"/>
        <v>0</v>
      </c>
    </row>
    <row r="104" spans="1:35" ht="15.75" customHeight="1">
      <c r="A104" s="12"/>
      <c r="B104" s="26" t="s">
        <v>730</v>
      </c>
      <c r="C104" s="29">
        <v>96</v>
      </c>
      <c r="D104" s="26" t="s">
        <v>31</v>
      </c>
      <c r="E104" s="26"/>
      <c r="F104" s="101"/>
      <c r="G104" s="26"/>
      <c r="H104" s="101"/>
      <c r="I104" s="26"/>
      <c r="J104" s="101"/>
      <c r="K104" s="26"/>
      <c r="L104" s="101"/>
      <c r="M104" s="26"/>
      <c r="N104" s="101"/>
      <c r="O104" s="26"/>
      <c r="P104" s="101"/>
      <c r="Q104" s="29"/>
      <c r="R104" s="101"/>
      <c r="S104" s="26"/>
      <c r="T104" s="101"/>
      <c r="U104" s="26">
        <v>14</v>
      </c>
      <c r="V104" s="42">
        <f>IF(U104="","",VLOOKUP(U104,Tabel!$A$1:$B$106,2,FALSE))</f>
        <v>134</v>
      </c>
      <c r="W104" s="86">
        <f t="shared" si="27"/>
        <v>134</v>
      </c>
      <c r="X104" s="86">
        <f t="shared" si="28"/>
        <v>0</v>
      </c>
      <c r="Y104" s="96">
        <f>SUMPRODUCT(LARGE(AA104:AI104,{1,2,3,4,5,6}))+X104</f>
        <v>134</v>
      </c>
      <c r="Z104" s="115">
        <f t="shared" si="29"/>
        <v>1</v>
      </c>
      <c r="AA104" s="90">
        <f t="shared" si="18"/>
        <v>0</v>
      </c>
      <c r="AB104" s="90">
        <f t="shared" si="19"/>
        <v>0</v>
      </c>
      <c r="AC104" s="89">
        <f t="shared" si="20"/>
        <v>0</v>
      </c>
      <c r="AD104" s="89">
        <f t="shared" si="21"/>
        <v>0</v>
      </c>
      <c r="AE104" s="90">
        <f t="shared" si="22"/>
        <v>0</v>
      </c>
      <c r="AF104" s="90">
        <f t="shared" si="23"/>
        <v>0</v>
      </c>
      <c r="AG104" s="90">
        <f t="shared" si="24"/>
        <v>0</v>
      </c>
      <c r="AH104" s="90">
        <f t="shared" si="25"/>
        <v>0</v>
      </c>
      <c r="AI104" s="90">
        <f t="shared" si="26"/>
        <v>134</v>
      </c>
    </row>
    <row r="105" spans="1:35" ht="15.75" customHeight="1">
      <c r="A105" s="12"/>
      <c r="B105" s="19" t="s">
        <v>665</v>
      </c>
      <c r="C105" s="25">
        <v>96</v>
      </c>
      <c r="D105" s="19" t="s">
        <v>35</v>
      </c>
      <c r="E105" s="25"/>
      <c r="F105" s="42"/>
      <c r="G105" s="25"/>
      <c r="H105" s="42"/>
      <c r="I105" s="25"/>
      <c r="J105" s="42"/>
      <c r="K105" s="11"/>
      <c r="L105" s="42"/>
      <c r="M105" s="11"/>
      <c r="N105" s="42"/>
      <c r="O105" s="11"/>
      <c r="P105" s="42"/>
      <c r="Q105" s="11">
        <v>16</v>
      </c>
      <c r="R105" s="42">
        <f>IF(Q105="","",VLOOKUP(Q105,Tabel!$A$1:$B$106,2,FALSE))</f>
        <v>126</v>
      </c>
      <c r="S105" s="12"/>
      <c r="T105" s="42"/>
      <c r="U105" s="12"/>
      <c r="V105" s="42"/>
      <c r="W105" s="86">
        <f t="shared" si="27"/>
        <v>126</v>
      </c>
      <c r="X105" s="86">
        <f t="shared" si="28"/>
        <v>0</v>
      </c>
      <c r="Y105" s="96">
        <f>SUMPRODUCT(LARGE(AA105:AI105,{1,2,3,4,5,6}))+X105</f>
        <v>126</v>
      </c>
      <c r="Z105" s="115">
        <f t="shared" si="29"/>
        <v>1</v>
      </c>
      <c r="AA105" s="90">
        <f t="shared" si="18"/>
        <v>0</v>
      </c>
      <c r="AB105" s="90">
        <f t="shared" si="19"/>
        <v>0</v>
      </c>
      <c r="AC105" s="89">
        <f t="shared" si="20"/>
        <v>0</v>
      </c>
      <c r="AD105" s="89">
        <f t="shared" si="21"/>
        <v>0</v>
      </c>
      <c r="AE105" s="90">
        <f t="shared" si="22"/>
        <v>0</v>
      </c>
      <c r="AF105" s="90">
        <f t="shared" si="23"/>
        <v>0</v>
      </c>
      <c r="AG105" s="90">
        <f t="shared" si="24"/>
        <v>126</v>
      </c>
      <c r="AH105" s="90">
        <f t="shared" si="25"/>
        <v>0</v>
      </c>
      <c r="AI105" s="90">
        <f t="shared" si="26"/>
        <v>0</v>
      </c>
    </row>
    <row r="106" spans="1:35" ht="15.75" customHeight="1">
      <c r="A106" s="12"/>
      <c r="B106" s="19" t="s">
        <v>101</v>
      </c>
      <c r="C106" s="25">
        <v>96</v>
      </c>
      <c r="D106" s="19" t="s">
        <v>26</v>
      </c>
      <c r="E106" s="28">
        <v>18</v>
      </c>
      <c r="F106" s="42">
        <f>IF(E106="","",VLOOKUP(E106,Tabel!$A$1:$B$106,2,FALSE))</f>
        <v>118</v>
      </c>
      <c r="G106" s="28"/>
      <c r="H106" s="42">
        <f>IF(G106="","",VLOOKUP(G106,Tabel!$A$1:$B$106,2,FALSE))</f>
      </c>
      <c r="I106" s="28"/>
      <c r="J106" s="42">
        <f>IF(I106="","",VLOOKUP(I106,Tabel!$A$1:$B$106,2,FALSE))</f>
      </c>
      <c r="K106" s="11"/>
      <c r="L106" s="42">
        <f>IF(K106="","",VLOOKUP(K106,Tabel!$A$1:$B$106,2,FALSE))</f>
      </c>
      <c r="M106" s="11"/>
      <c r="N106" s="42"/>
      <c r="O106" s="11"/>
      <c r="P106" s="42"/>
      <c r="Q106" s="11"/>
      <c r="R106" s="42"/>
      <c r="S106" s="12"/>
      <c r="T106" s="42"/>
      <c r="U106" s="12"/>
      <c r="V106" s="42"/>
      <c r="W106" s="86">
        <f t="shared" si="27"/>
        <v>118</v>
      </c>
      <c r="X106" s="86">
        <f t="shared" si="28"/>
        <v>0</v>
      </c>
      <c r="Y106" s="96">
        <f>SUMPRODUCT(LARGE(AA106:AI106,{1,2,3,4,5,6}))+X106</f>
        <v>118</v>
      </c>
      <c r="Z106" s="115">
        <f t="shared" si="29"/>
        <v>1</v>
      </c>
      <c r="AA106" s="90">
        <f t="shared" si="18"/>
        <v>118</v>
      </c>
      <c r="AB106" s="90">
        <f t="shared" si="19"/>
      </c>
      <c r="AC106" s="89">
        <f t="shared" si="20"/>
      </c>
      <c r="AD106" s="89">
        <f t="shared" si="21"/>
      </c>
      <c r="AE106" s="90">
        <f t="shared" si="22"/>
        <v>0</v>
      </c>
      <c r="AF106" s="90">
        <f t="shared" si="23"/>
        <v>0</v>
      </c>
      <c r="AG106" s="90">
        <f t="shared" si="24"/>
        <v>0</v>
      </c>
      <c r="AH106" s="90">
        <f t="shared" si="25"/>
        <v>0</v>
      </c>
      <c r="AI106" s="90">
        <f t="shared" si="26"/>
        <v>0</v>
      </c>
    </row>
    <row r="107" spans="1:35" ht="15.75" customHeight="1">
      <c r="A107" s="12"/>
      <c r="B107" s="19" t="s">
        <v>379</v>
      </c>
      <c r="C107" s="25">
        <v>96</v>
      </c>
      <c r="D107" s="19" t="s">
        <v>35</v>
      </c>
      <c r="E107" s="28"/>
      <c r="F107" s="42">
        <f>IF(E107="","",VLOOKUP(E107,Tabel!$A$1:$B$106,2,FALSE))</f>
      </c>
      <c r="G107" s="28">
        <v>20</v>
      </c>
      <c r="H107" s="42">
        <f>IF(G107="","",VLOOKUP(G107,Tabel!$A$1:$B$106,2,FALSE))</f>
        <v>110</v>
      </c>
      <c r="I107" s="28"/>
      <c r="J107" s="42">
        <f>IF(I107="","",VLOOKUP(I107,Tabel!$A$1:$B$106,2,FALSE))</f>
      </c>
      <c r="K107" s="11"/>
      <c r="L107" s="42">
        <f>IF(K107="","",VLOOKUP(K107,Tabel!$A$1:$B$106,2,FALSE))</f>
      </c>
      <c r="M107" s="11"/>
      <c r="N107" s="42"/>
      <c r="O107" s="11"/>
      <c r="P107" s="42"/>
      <c r="Q107" s="11"/>
      <c r="R107" s="42"/>
      <c r="S107" s="12"/>
      <c r="T107" s="42"/>
      <c r="U107" s="12"/>
      <c r="V107" s="42"/>
      <c r="W107" s="86">
        <f t="shared" si="27"/>
        <v>110</v>
      </c>
      <c r="X107" s="86">
        <f t="shared" si="28"/>
        <v>0</v>
      </c>
      <c r="Y107" s="96">
        <f>SUMPRODUCT(LARGE(AA107:AI107,{1,2,3,4,5,6}))+X107</f>
        <v>110</v>
      </c>
      <c r="Z107" s="115">
        <f t="shared" si="29"/>
        <v>1</v>
      </c>
      <c r="AA107" s="90">
        <f t="shared" si="18"/>
      </c>
      <c r="AB107" s="90">
        <f t="shared" si="19"/>
        <v>110</v>
      </c>
      <c r="AC107" s="89">
        <f t="shared" si="20"/>
      </c>
      <c r="AD107" s="89">
        <f t="shared" si="21"/>
      </c>
      <c r="AE107" s="90">
        <f t="shared" si="22"/>
        <v>0</v>
      </c>
      <c r="AF107" s="90">
        <f t="shared" si="23"/>
        <v>0</v>
      </c>
      <c r="AG107" s="90">
        <f t="shared" si="24"/>
        <v>0</v>
      </c>
      <c r="AH107" s="90">
        <f t="shared" si="25"/>
        <v>0</v>
      </c>
      <c r="AI107" s="90">
        <f t="shared" si="26"/>
        <v>0</v>
      </c>
    </row>
    <row r="108" spans="1:35" ht="15.75" customHeight="1">
      <c r="A108" s="12"/>
      <c r="B108" s="19" t="s">
        <v>380</v>
      </c>
      <c r="C108" s="25">
        <v>96</v>
      </c>
      <c r="D108" s="19" t="s">
        <v>26</v>
      </c>
      <c r="E108" s="28">
        <v>20</v>
      </c>
      <c r="F108" s="42">
        <f>IF(E108="","",VLOOKUP(E108,Tabel!$A$1:$B$106,2,FALSE))</f>
        <v>110</v>
      </c>
      <c r="G108" s="28"/>
      <c r="H108" s="42">
        <f>IF(G108="","",VLOOKUP(G108,Tabel!$A$1:$B$106,2,FALSE))</f>
      </c>
      <c r="I108" s="28"/>
      <c r="J108" s="42">
        <f>IF(I108="","",VLOOKUP(I108,Tabel!$A$1:$B$106,2,FALSE))</f>
      </c>
      <c r="K108" s="11"/>
      <c r="L108" s="42">
        <f>IF(K108="","",VLOOKUP(K108,Tabel!$A$1:$B$106,2,FALSE))</f>
      </c>
      <c r="M108" s="11"/>
      <c r="N108" s="42"/>
      <c r="O108" s="11"/>
      <c r="P108" s="42"/>
      <c r="Q108" s="11"/>
      <c r="R108" s="42"/>
      <c r="S108" s="12"/>
      <c r="T108" s="42"/>
      <c r="U108" s="12"/>
      <c r="V108" s="42"/>
      <c r="W108" s="86">
        <f t="shared" si="27"/>
        <v>110</v>
      </c>
      <c r="X108" s="86">
        <f t="shared" si="28"/>
        <v>0</v>
      </c>
      <c r="Y108" s="96">
        <f>SUMPRODUCT(LARGE(AA108:AI108,{1,2,3,4,5,6}))+X108</f>
        <v>110</v>
      </c>
      <c r="Z108" s="115">
        <f t="shared" si="29"/>
        <v>1</v>
      </c>
      <c r="AA108" s="90">
        <f t="shared" si="18"/>
        <v>110</v>
      </c>
      <c r="AB108" s="90">
        <f t="shared" si="19"/>
      </c>
      <c r="AC108" s="89">
        <f t="shared" si="20"/>
      </c>
      <c r="AD108" s="89">
        <f t="shared" si="21"/>
      </c>
      <c r="AE108" s="90">
        <f t="shared" si="22"/>
        <v>0</v>
      </c>
      <c r="AF108" s="90">
        <f t="shared" si="23"/>
        <v>0</v>
      </c>
      <c r="AG108" s="90">
        <f t="shared" si="24"/>
        <v>0</v>
      </c>
      <c r="AH108" s="90">
        <f t="shared" si="25"/>
        <v>0</v>
      </c>
      <c r="AI108" s="90">
        <f t="shared" si="26"/>
        <v>0</v>
      </c>
    </row>
    <row r="109" spans="1:35" ht="15.75" customHeight="1">
      <c r="A109" s="12"/>
      <c r="B109" s="26" t="s">
        <v>731</v>
      </c>
      <c r="C109" s="29">
        <v>96</v>
      </c>
      <c r="D109" s="26" t="s">
        <v>33</v>
      </c>
      <c r="E109" s="26"/>
      <c r="F109" s="101"/>
      <c r="G109" s="26"/>
      <c r="H109" s="101"/>
      <c r="I109" s="26"/>
      <c r="J109" s="101"/>
      <c r="K109" s="26"/>
      <c r="L109" s="101"/>
      <c r="M109" s="26"/>
      <c r="N109" s="101"/>
      <c r="O109" s="26"/>
      <c r="P109" s="101"/>
      <c r="Q109" s="29"/>
      <c r="R109" s="101"/>
      <c r="S109" s="26"/>
      <c r="T109" s="101"/>
      <c r="U109" s="26">
        <v>20</v>
      </c>
      <c r="V109" s="42">
        <f>IF(U109="","",VLOOKUP(U109,Tabel!$A$1:$B$106,2,FALSE))</f>
        <v>110</v>
      </c>
      <c r="W109" s="86">
        <f t="shared" si="27"/>
        <v>110</v>
      </c>
      <c r="X109" s="86">
        <f t="shared" si="28"/>
        <v>0</v>
      </c>
      <c r="Y109" s="96">
        <f>SUMPRODUCT(LARGE(AA109:AI109,{1,2,3,4,5,6}))+X109</f>
        <v>110</v>
      </c>
      <c r="Z109" s="115">
        <f t="shared" si="29"/>
        <v>1</v>
      </c>
      <c r="AA109" s="90">
        <f t="shared" si="18"/>
        <v>0</v>
      </c>
      <c r="AB109" s="90">
        <f t="shared" si="19"/>
        <v>0</v>
      </c>
      <c r="AC109" s="89">
        <f t="shared" si="20"/>
        <v>0</v>
      </c>
      <c r="AD109" s="89">
        <f t="shared" si="21"/>
        <v>0</v>
      </c>
      <c r="AE109" s="90">
        <f t="shared" si="22"/>
        <v>0</v>
      </c>
      <c r="AF109" s="90">
        <f t="shared" si="23"/>
        <v>0</v>
      </c>
      <c r="AG109" s="90">
        <f t="shared" si="24"/>
        <v>0</v>
      </c>
      <c r="AH109" s="90">
        <f t="shared" si="25"/>
        <v>0</v>
      </c>
      <c r="AI109" s="90">
        <f t="shared" si="26"/>
        <v>110</v>
      </c>
    </row>
    <row r="110" spans="1:35" ht="15.75" customHeight="1">
      <c r="A110" s="12"/>
      <c r="B110" s="19" t="s">
        <v>666</v>
      </c>
      <c r="C110" s="25">
        <v>96</v>
      </c>
      <c r="D110" s="19" t="s">
        <v>32</v>
      </c>
      <c r="E110" s="25"/>
      <c r="F110" s="42"/>
      <c r="G110" s="25"/>
      <c r="H110" s="42"/>
      <c r="I110" s="25"/>
      <c r="J110" s="42"/>
      <c r="K110" s="11"/>
      <c r="L110" s="42"/>
      <c r="M110" s="11"/>
      <c r="N110" s="42"/>
      <c r="O110" s="11"/>
      <c r="P110" s="42"/>
      <c r="Q110" s="11">
        <v>21</v>
      </c>
      <c r="R110" s="42">
        <f>IF(Q110="","",VLOOKUP(Q110,Tabel!$A$1:$B$106,2,FALSE))</f>
        <v>107</v>
      </c>
      <c r="S110" s="12"/>
      <c r="T110" s="42"/>
      <c r="U110" s="12"/>
      <c r="V110" s="42"/>
      <c r="W110" s="86">
        <f t="shared" si="27"/>
        <v>107</v>
      </c>
      <c r="X110" s="86">
        <f t="shared" si="28"/>
        <v>0</v>
      </c>
      <c r="Y110" s="96">
        <f>SUMPRODUCT(LARGE(AA110:AI110,{1,2,3,4,5,6}))+X110</f>
        <v>107</v>
      </c>
      <c r="Z110" s="115">
        <f t="shared" si="29"/>
        <v>1</v>
      </c>
      <c r="AA110" s="90">
        <f t="shared" si="18"/>
        <v>0</v>
      </c>
      <c r="AB110" s="90">
        <f t="shared" si="19"/>
        <v>0</v>
      </c>
      <c r="AC110" s="89">
        <f t="shared" si="20"/>
        <v>0</v>
      </c>
      <c r="AD110" s="89">
        <f t="shared" si="21"/>
        <v>0</v>
      </c>
      <c r="AE110" s="90">
        <f t="shared" si="22"/>
        <v>0</v>
      </c>
      <c r="AF110" s="90">
        <f t="shared" si="23"/>
        <v>0</v>
      </c>
      <c r="AG110" s="90">
        <f t="shared" si="24"/>
        <v>107</v>
      </c>
      <c r="AH110" s="90">
        <f t="shared" si="25"/>
        <v>0</v>
      </c>
      <c r="AI110" s="90">
        <f t="shared" si="26"/>
        <v>0</v>
      </c>
    </row>
    <row r="111" spans="1:35" ht="15.75" customHeight="1">
      <c r="A111" s="12"/>
      <c r="B111" s="26" t="s">
        <v>732</v>
      </c>
      <c r="C111" s="29">
        <v>96</v>
      </c>
      <c r="D111" s="26" t="s">
        <v>33</v>
      </c>
      <c r="E111" s="26"/>
      <c r="F111" s="101"/>
      <c r="G111" s="26"/>
      <c r="H111" s="101"/>
      <c r="I111" s="26"/>
      <c r="J111" s="101"/>
      <c r="K111" s="26"/>
      <c r="L111" s="101"/>
      <c r="M111" s="26"/>
      <c r="N111" s="101"/>
      <c r="O111" s="26"/>
      <c r="P111" s="101"/>
      <c r="Q111" s="29"/>
      <c r="R111" s="101"/>
      <c r="S111" s="26"/>
      <c r="T111" s="101"/>
      <c r="U111" s="26">
        <v>21</v>
      </c>
      <c r="V111" s="42">
        <f>IF(U111="","",VLOOKUP(U111,Tabel!$A$1:$B$106,2,FALSE))</f>
        <v>107</v>
      </c>
      <c r="W111" s="86">
        <f t="shared" si="27"/>
        <v>107</v>
      </c>
      <c r="X111" s="86">
        <f t="shared" si="28"/>
        <v>0</v>
      </c>
      <c r="Y111" s="96">
        <f>SUMPRODUCT(LARGE(AA111:AI111,{1,2,3,4,5,6}))+X111</f>
        <v>107</v>
      </c>
      <c r="Z111" s="115">
        <f t="shared" si="29"/>
        <v>1</v>
      </c>
      <c r="AA111" s="90">
        <f t="shared" si="18"/>
        <v>0</v>
      </c>
      <c r="AB111" s="90">
        <f t="shared" si="19"/>
        <v>0</v>
      </c>
      <c r="AC111" s="89">
        <f t="shared" si="20"/>
        <v>0</v>
      </c>
      <c r="AD111" s="89">
        <f t="shared" si="21"/>
        <v>0</v>
      </c>
      <c r="AE111" s="90">
        <f t="shared" si="22"/>
        <v>0</v>
      </c>
      <c r="AF111" s="90">
        <f t="shared" si="23"/>
        <v>0</v>
      </c>
      <c r="AG111" s="90">
        <f t="shared" si="24"/>
        <v>0</v>
      </c>
      <c r="AH111" s="90">
        <f t="shared" si="25"/>
        <v>0</v>
      </c>
      <c r="AI111" s="90">
        <f t="shared" si="26"/>
        <v>107</v>
      </c>
    </row>
    <row r="112" spans="1:35" ht="15.75" customHeight="1">
      <c r="A112" s="12"/>
      <c r="B112" s="19" t="s">
        <v>381</v>
      </c>
      <c r="C112" s="25">
        <v>96</v>
      </c>
      <c r="D112" s="19" t="s">
        <v>28</v>
      </c>
      <c r="E112" s="25"/>
      <c r="F112" s="42">
        <f>IF(E112="","",VLOOKUP(E112,Tabel!$A$1:$B$106,2,FALSE))</f>
      </c>
      <c r="G112" s="28">
        <v>23</v>
      </c>
      <c r="H112" s="42">
        <f>IF(G112="","",VLOOKUP(G112,Tabel!$A$1:$B$106,2,FALSE))</f>
        <v>101</v>
      </c>
      <c r="I112" s="28"/>
      <c r="J112" s="42">
        <f>IF(I112="","",VLOOKUP(I112,Tabel!$A$1:$B$106,2,FALSE))</f>
      </c>
      <c r="K112" s="11"/>
      <c r="L112" s="42">
        <f>IF(K112="","",VLOOKUP(K112,Tabel!$A$1:$B$106,2,FALSE))</f>
      </c>
      <c r="M112" s="11"/>
      <c r="N112" s="42"/>
      <c r="O112" s="11"/>
      <c r="P112" s="42"/>
      <c r="Q112" s="11"/>
      <c r="R112" s="42"/>
      <c r="S112" s="12"/>
      <c r="T112" s="42"/>
      <c r="U112" s="12"/>
      <c r="V112" s="42"/>
      <c r="W112" s="86">
        <f t="shared" si="27"/>
        <v>101</v>
      </c>
      <c r="X112" s="86">
        <f t="shared" si="28"/>
        <v>0</v>
      </c>
      <c r="Y112" s="96">
        <f>SUMPRODUCT(LARGE(AA112:AI112,{1,2,3,4,5,6}))+X112</f>
        <v>101</v>
      </c>
      <c r="Z112" s="115">
        <f t="shared" si="29"/>
        <v>1</v>
      </c>
      <c r="AA112" s="90">
        <f t="shared" si="18"/>
      </c>
      <c r="AB112" s="90">
        <f t="shared" si="19"/>
        <v>101</v>
      </c>
      <c r="AC112" s="89">
        <f t="shared" si="20"/>
      </c>
      <c r="AD112" s="89">
        <f t="shared" si="21"/>
      </c>
      <c r="AE112" s="90">
        <f t="shared" si="22"/>
        <v>0</v>
      </c>
      <c r="AF112" s="90">
        <f t="shared" si="23"/>
        <v>0</v>
      </c>
      <c r="AG112" s="90">
        <f t="shared" si="24"/>
        <v>0</v>
      </c>
      <c r="AH112" s="90">
        <f t="shared" si="25"/>
        <v>0</v>
      </c>
      <c r="AI112" s="90">
        <f t="shared" si="26"/>
        <v>0</v>
      </c>
    </row>
    <row r="113" spans="1:35" ht="15.75" customHeight="1">
      <c r="A113" s="12"/>
      <c r="B113" s="19" t="s">
        <v>536</v>
      </c>
      <c r="C113" s="25">
        <v>96</v>
      </c>
      <c r="D113" s="19" t="s">
        <v>23</v>
      </c>
      <c r="E113" s="25"/>
      <c r="F113" s="42">
        <f>IF(E113="","",VLOOKUP(E113,Tabel!$A$1:$B$106,2,FALSE))</f>
      </c>
      <c r="G113" s="28"/>
      <c r="H113" s="42">
        <f>IF(G113="","",VLOOKUP(G113,Tabel!$A$1:$B$106,2,FALSE))</f>
      </c>
      <c r="I113" s="28">
        <v>25</v>
      </c>
      <c r="J113" s="42">
        <f>IF(I113="","",VLOOKUP(I113,Tabel!$A$1:$B$106,2,FALSE))</f>
        <v>95</v>
      </c>
      <c r="K113" s="11"/>
      <c r="L113" s="42">
        <f>IF(K113="","",VLOOKUP(K113,Tabel!$A$1:$B$106,2,FALSE))</f>
      </c>
      <c r="M113" s="11"/>
      <c r="N113" s="42"/>
      <c r="O113" s="11"/>
      <c r="P113" s="42"/>
      <c r="Q113" s="11"/>
      <c r="R113" s="42"/>
      <c r="S113" s="12"/>
      <c r="T113" s="42"/>
      <c r="U113" s="12"/>
      <c r="V113" s="42"/>
      <c r="W113" s="86">
        <f t="shared" si="27"/>
        <v>95</v>
      </c>
      <c r="X113" s="86">
        <f t="shared" si="28"/>
        <v>0</v>
      </c>
      <c r="Y113" s="96">
        <f>SUMPRODUCT(LARGE(AA113:AI113,{1,2,3,4,5,6}))+X113</f>
        <v>95</v>
      </c>
      <c r="Z113" s="115">
        <f t="shared" si="29"/>
        <v>1</v>
      </c>
      <c r="AA113" s="90">
        <f t="shared" si="18"/>
      </c>
      <c r="AB113" s="90">
        <f t="shared" si="19"/>
      </c>
      <c r="AC113" s="89">
        <f t="shared" si="20"/>
        <v>95</v>
      </c>
      <c r="AD113" s="89">
        <f t="shared" si="21"/>
      </c>
      <c r="AE113" s="90">
        <f t="shared" si="22"/>
        <v>0</v>
      </c>
      <c r="AF113" s="90">
        <f t="shared" si="23"/>
        <v>0</v>
      </c>
      <c r="AG113" s="90">
        <f t="shared" si="24"/>
        <v>0</v>
      </c>
      <c r="AH113" s="90">
        <f t="shared" si="25"/>
        <v>0</v>
      </c>
      <c r="AI113" s="90">
        <f t="shared" si="26"/>
        <v>0</v>
      </c>
    </row>
    <row r="114" spans="1:35" ht="15.75" customHeight="1">
      <c r="A114" s="12"/>
      <c r="B114" s="19" t="s">
        <v>382</v>
      </c>
      <c r="C114" s="25">
        <v>96</v>
      </c>
      <c r="D114" s="19" t="s">
        <v>28</v>
      </c>
      <c r="E114" s="25"/>
      <c r="F114" s="42">
        <f>IF(E114="","",VLOOKUP(E114,Tabel!$A$1:$B$106,2,FALSE))</f>
      </c>
      <c r="G114" s="28">
        <v>25</v>
      </c>
      <c r="H114" s="42">
        <f>IF(G114="","",VLOOKUP(G114,Tabel!$A$1:$B$106,2,FALSE))</f>
        <v>95</v>
      </c>
      <c r="I114" s="28"/>
      <c r="J114" s="42">
        <f>IF(I114="","",VLOOKUP(I114,Tabel!$A$1:$B$106,2,FALSE))</f>
      </c>
      <c r="K114" s="11"/>
      <c r="L114" s="42">
        <f>IF(K114="","",VLOOKUP(K114,Tabel!$A$1:$B$106,2,FALSE))</f>
      </c>
      <c r="M114" s="11"/>
      <c r="N114" s="42"/>
      <c r="O114" s="11"/>
      <c r="P114" s="42"/>
      <c r="Q114" s="11"/>
      <c r="R114" s="42"/>
      <c r="S114" s="12"/>
      <c r="T114" s="42"/>
      <c r="U114" s="12"/>
      <c r="V114" s="42"/>
      <c r="W114" s="86">
        <f t="shared" si="27"/>
        <v>95</v>
      </c>
      <c r="X114" s="86">
        <f t="shared" si="28"/>
        <v>0</v>
      </c>
      <c r="Y114" s="96">
        <f>SUMPRODUCT(LARGE(AA114:AI114,{1,2,3,4,5,6}))+X114</f>
        <v>95</v>
      </c>
      <c r="Z114" s="115">
        <f t="shared" si="29"/>
        <v>1</v>
      </c>
      <c r="AA114" s="90">
        <f t="shared" si="18"/>
      </c>
      <c r="AB114" s="90">
        <f t="shared" si="19"/>
        <v>95</v>
      </c>
      <c r="AC114" s="89">
        <f t="shared" si="20"/>
      </c>
      <c r="AD114" s="89">
        <f t="shared" si="21"/>
      </c>
      <c r="AE114" s="90">
        <f t="shared" si="22"/>
        <v>0</v>
      </c>
      <c r="AF114" s="90">
        <f t="shared" si="23"/>
        <v>0</v>
      </c>
      <c r="AG114" s="90">
        <f t="shared" si="24"/>
        <v>0</v>
      </c>
      <c r="AH114" s="90">
        <f t="shared" si="25"/>
        <v>0</v>
      </c>
      <c r="AI114" s="90">
        <f t="shared" si="26"/>
        <v>0</v>
      </c>
    </row>
    <row r="115" spans="1:35" ht="15.75" customHeight="1">
      <c r="A115" s="12"/>
      <c r="B115" s="19" t="s">
        <v>537</v>
      </c>
      <c r="C115" s="25">
        <v>96</v>
      </c>
      <c r="D115" s="19" t="s">
        <v>29</v>
      </c>
      <c r="E115" s="25"/>
      <c r="F115" s="42">
        <f>IF(E115="","",VLOOKUP(E115,Tabel!$A$1:$B$106,2,FALSE))</f>
      </c>
      <c r="G115" s="28"/>
      <c r="H115" s="42">
        <f>IF(G115="","",VLOOKUP(G115,Tabel!$A$1:$B$106,2,FALSE))</f>
      </c>
      <c r="I115" s="28">
        <v>26</v>
      </c>
      <c r="J115" s="42">
        <f>IF(I115="","",VLOOKUP(I115,Tabel!$A$1:$B$106,2,FALSE))</f>
        <v>92</v>
      </c>
      <c r="K115" s="11"/>
      <c r="L115" s="42">
        <f>IF(K115="","",VLOOKUP(K115,Tabel!$A$1:$B$106,2,FALSE))</f>
      </c>
      <c r="M115" s="11"/>
      <c r="N115" s="42"/>
      <c r="O115" s="11"/>
      <c r="P115" s="42"/>
      <c r="Q115" s="11"/>
      <c r="R115" s="42"/>
      <c r="S115" s="12"/>
      <c r="T115" s="42"/>
      <c r="U115" s="12"/>
      <c r="V115" s="42"/>
      <c r="W115" s="86">
        <f t="shared" si="27"/>
        <v>92</v>
      </c>
      <c r="X115" s="86">
        <f t="shared" si="28"/>
        <v>0</v>
      </c>
      <c r="Y115" s="96">
        <f>SUMPRODUCT(LARGE(AA115:AI115,{1,2,3,4,5,6}))+X115</f>
        <v>92</v>
      </c>
      <c r="Z115" s="115">
        <f t="shared" si="29"/>
        <v>1</v>
      </c>
      <c r="AA115" s="90">
        <f t="shared" si="18"/>
      </c>
      <c r="AB115" s="90">
        <f t="shared" si="19"/>
      </c>
      <c r="AC115" s="89">
        <f t="shared" si="20"/>
        <v>92</v>
      </c>
      <c r="AD115" s="89">
        <f t="shared" si="21"/>
      </c>
      <c r="AE115" s="90">
        <f t="shared" si="22"/>
        <v>0</v>
      </c>
      <c r="AF115" s="90">
        <f t="shared" si="23"/>
        <v>0</v>
      </c>
      <c r="AG115" s="90">
        <f t="shared" si="24"/>
        <v>0</v>
      </c>
      <c r="AH115" s="90">
        <f t="shared" si="25"/>
        <v>0</v>
      </c>
      <c r="AI115" s="90">
        <f t="shared" si="26"/>
        <v>0</v>
      </c>
    </row>
    <row r="116" spans="1:35" ht="15.75" customHeight="1">
      <c r="A116" s="15"/>
      <c r="B116" s="17" t="s">
        <v>383</v>
      </c>
      <c r="C116" s="33">
        <v>96</v>
      </c>
      <c r="D116" s="17" t="s">
        <v>23</v>
      </c>
      <c r="E116" s="33"/>
      <c r="F116" s="42">
        <f>IF(E116="","",VLOOKUP(E116,Tabel!$A$1:$B$106,2,FALSE))</f>
      </c>
      <c r="G116" s="42">
        <v>26</v>
      </c>
      <c r="H116" s="42">
        <f>IF(G116="","",VLOOKUP(G116,Tabel!$A$1:$B$106,2,FALSE))</f>
        <v>92</v>
      </c>
      <c r="I116" s="42"/>
      <c r="J116" s="42">
        <f>IF(I116="","",VLOOKUP(I116,Tabel!$A$1:$B$106,2,FALSE))</f>
      </c>
      <c r="K116" s="16"/>
      <c r="L116" s="42">
        <f>IF(K116="","",VLOOKUP(K116,Tabel!$A$1:$B$106,2,FALSE))</f>
      </c>
      <c r="M116" s="16"/>
      <c r="N116" s="42"/>
      <c r="O116" s="16"/>
      <c r="P116" s="42"/>
      <c r="Q116" s="16"/>
      <c r="R116" s="42"/>
      <c r="S116" s="15"/>
      <c r="T116" s="42"/>
      <c r="U116" s="15"/>
      <c r="V116" s="42"/>
      <c r="W116" s="104">
        <f t="shared" si="27"/>
        <v>92</v>
      </c>
      <c r="X116" s="104">
        <f t="shared" si="28"/>
        <v>0</v>
      </c>
      <c r="Y116" s="105">
        <f>SUMPRODUCT(LARGE(AA116:AI116,{1,2,3,4,5,6}))+X116</f>
        <v>92</v>
      </c>
      <c r="Z116" s="115">
        <f t="shared" si="29"/>
        <v>1</v>
      </c>
      <c r="AA116" s="90">
        <f t="shared" si="18"/>
      </c>
      <c r="AB116" s="90">
        <f t="shared" si="19"/>
        <v>92</v>
      </c>
      <c r="AC116" s="89">
        <f t="shared" si="20"/>
      </c>
      <c r="AD116" s="89">
        <f t="shared" si="21"/>
      </c>
      <c r="AE116" s="90">
        <f t="shared" si="22"/>
        <v>0</v>
      </c>
      <c r="AF116" s="90">
        <f t="shared" si="23"/>
        <v>0</v>
      </c>
      <c r="AG116" s="90">
        <f t="shared" si="24"/>
        <v>0</v>
      </c>
      <c r="AH116" s="90">
        <f t="shared" si="25"/>
        <v>0</v>
      </c>
      <c r="AI116" s="90">
        <f t="shared" si="26"/>
        <v>0</v>
      </c>
    </row>
    <row r="117" spans="1:35" ht="15.75" customHeight="1">
      <c r="A117" s="12"/>
      <c r="B117" s="19" t="s">
        <v>384</v>
      </c>
      <c r="C117" s="25">
        <v>96</v>
      </c>
      <c r="D117" s="19" t="s">
        <v>31</v>
      </c>
      <c r="E117" s="25"/>
      <c r="F117" s="28">
        <f>IF(E117="","",VLOOKUP(E117,Tabel!$A$1:$B$106,2,FALSE))</f>
      </c>
      <c r="G117" s="28">
        <v>27</v>
      </c>
      <c r="H117" s="28">
        <f>IF(G117="","",VLOOKUP(G117,Tabel!$A$1:$B$106,2,FALSE))</f>
        <v>89</v>
      </c>
      <c r="I117" s="28"/>
      <c r="J117" s="28">
        <f>IF(I117="","",VLOOKUP(I117,Tabel!$A$1:$B$106,2,FALSE))</f>
      </c>
      <c r="K117" s="11"/>
      <c r="L117" s="28">
        <f>IF(K117="","",VLOOKUP(K117,Tabel!$A$1:$B$106,2,FALSE))</f>
      </c>
      <c r="M117" s="11"/>
      <c r="N117" s="28"/>
      <c r="O117" s="11"/>
      <c r="P117" s="28"/>
      <c r="Q117" s="11"/>
      <c r="R117" s="28"/>
      <c r="S117" s="12"/>
      <c r="T117" s="42"/>
      <c r="U117" s="12"/>
      <c r="V117" s="28"/>
      <c r="W117" s="104">
        <f t="shared" si="27"/>
        <v>89</v>
      </c>
      <c r="X117" s="104">
        <f t="shared" si="28"/>
        <v>0</v>
      </c>
      <c r="Y117" s="105">
        <f>SUMPRODUCT(LARGE(AA117:AI117,{1,2,3,4,5,6}))+X117</f>
        <v>89</v>
      </c>
      <c r="Z117" s="115">
        <f t="shared" si="29"/>
        <v>1</v>
      </c>
      <c r="AA117" s="90">
        <f>F117</f>
      </c>
      <c r="AB117" s="90">
        <f>H117</f>
        <v>89</v>
      </c>
      <c r="AC117" s="89">
        <f>J117</f>
      </c>
      <c r="AD117" s="89">
        <f>L117</f>
      </c>
      <c r="AE117" s="90">
        <f>N117</f>
        <v>0</v>
      </c>
      <c r="AF117" s="90">
        <f>P117</f>
        <v>0</v>
      </c>
      <c r="AG117" s="90">
        <f>R117</f>
        <v>0</v>
      </c>
      <c r="AH117" s="90">
        <f>T117</f>
        <v>0</v>
      </c>
      <c r="AI117" s="90">
        <f>V117</f>
        <v>0</v>
      </c>
    </row>
    <row r="118" spans="1:35" ht="15.75" customHeight="1">
      <c r="A118" s="12"/>
      <c r="B118" s="19" t="s">
        <v>538</v>
      </c>
      <c r="C118" s="25">
        <v>96</v>
      </c>
      <c r="D118" s="19" t="s">
        <v>32</v>
      </c>
      <c r="E118" s="25"/>
      <c r="F118" s="28">
        <f>IF(E118="","",VLOOKUP(E118,Tabel!$A$1:$B$106,2,FALSE))</f>
      </c>
      <c r="G118" s="28"/>
      <c r="H118" s="28">
        <f>IF(G118="","",VLOOKUP(G118,Tabel!$A$1:$B$106,2,FALSE))</f>
      </c>
      <c r="I118" s="28">
        <v>28</v>
      </c>
      <c r="J118" s="28">
        <f>IF(I118="","",VLOOKUP(I118,Tabel!$A$1:$B$106,2,FALSE))</f>
        <v>86</v>
      </c>
      <c r="K118" s="11"/>
      <c r="L118" s="28">
        <f>IF(K118="","",VLOOKUP(K118,Tabel!$A$1:$B$106,2,FALSE))</f>
      </c>
      <c r="M118" s="11"/>
      <c r="N118" s="28"/>
      <c r="O118" s="11"/>
      <c r="P118" s="28"/>
      <c r="Q118" s="11"/>
      <c r="R118" s="28"/>
      <c r="S118" s="12"/>
      <c r="T118" s="28"/>
      <c r="U118" s="12"/>
      <c r="V118" s="42"/>
      <c r="W118" s="104">
        <f t="shared" si="27"/>
        <v>86</v>
      </c>
      <c r="X118" s="104">
        <f t="shared" si="28"/>
        <v>0</v>
      </c>
      <c r="Y118" s="105">
        <f>SUMPRODUCT(LARGE(AA118:AI118,{1,2,3,4,5,6}))+X118</f>
        <v>86</v>
      </c>
      <c r="Z118" s="115">
        <f t="shared" si="29"/>
        <v>1</v>
      </c>
      <c r="AA118" s="90">
        <f>F118</f>
      </c>
      <c r="AB118" s="90">
        <f>H118</f>
      </c>
      <c r="AC118" s="89">
        <f>J118</f>
        <v>86</v>
      </c>
      <c r="AD118" s="89">
        <f>L118</f>
      </c>
      <c r="AE118" s="90">
        <f>N118</f>
        <v>0</v>
      </c>
      <c r="AF118" s="90">
        <f>P118</f>
        <v>0</v>
      </c>
      <c r="AG118" s="90">
        <f>R118</f>
        <v>0</v>
      </c>
      <c r="AH118" s="90">
        <f>T118</f>
        <v>0</v>
      </c>
      <c r="AI118" s="90">
        <f>V118</f>
        <v>0</v>
      </c>
    </row>
    <row r="119" spans="1:35" ht="15.75" customHeight="1">
      <c r="A119" s="12"/>
      <c r="B119" s="19" t="s">
        <v>539</v>
      </c>
      <c r="C119" s="25">
        <v>96</v>
      </c>
      <c r="D119" s="19" t="s">
        <v>26</v>
      </c>
      <c r="E119" s="25"/>
      <c r="F119" s="28">
        <f>IF(E119="","",VLOOKUP(E119,Tabel!$A$1:$B$106,2,FALSE))</f>
      </c>
      <c r="G119" s="28"/>
      <c r="H119" s="28">
        <f>IF(G119="","",VLOOKUP(G119,Tabel!$A$1:$B$106,2,FALSE))</f>
      </c>
      <c r="I119" s="28">
        <v>29</v>
      </c>
      <c r="J119" s="28">
        <f>IF(I119="","",VLOOKUP(I119,Tabel!$A$1:$B$106,2,FALSE))</f>
        <v>83</v>
      </c>
      <c r="K119" s="11"/>
      <c r="L119" s="28">
        <f>IF(K119="","",VLOOKUP(K119,Tabel!$A$1:$B$106,2,FALSE))</f>
      </c>
      <c r="M119" s="11"/>
      <c r="N119" s="28"/>
      <c r="O119" s="11"/>
      <c r="P119" s="28"/>
      <c r="Q119" s="11"/>
      <c r="R119" s="28"/>
      <c r="S119" s="12"/>
      <c r="T119" s="28"/>
      <c r="U119" s="12"/>
      <c r="V119" s="42"/>
      <c r="W119" s="104">
        <f t="shared" si="27"/>
        <v>83</v>
      </c>
      <c r="X119" s="104">
        <f t="shared" si="28"/>
        <v>0</v>
      </c>
      <c r="Y119" s="105">
        <f>SUMPRODUCT(LARGE(AA119:AI119,{1,2,3,4,5,6}))+X119</f>
        <v>83</v>
      </c>
      <c r="Z119" s="115">
        <f t="shared" si="29"/>
        <v>1</v>
      </c>
      <c r="AA119" s="90">
        <f>F119</f>
      </c>
      <c r="AB119" s="90">
        <f>H119</f>
      </c>
      <c r="AC119" s="89">
        <f>J119</f>
        <v>83</v>
      </c>
      <c r="AD119" s="89">
        <f>L119</f>
      </c>
      <c r="AE119" s="90">
        <f>N119</f>
        <v>0</v>
      </c>
      <c r="AF119" s="90">
        <f>P119</f>
        <v>0</v>
      </c>
      <c r="AG119" s="90">
        <f>R119</f>
        <v>0</v>
      </c>
      <c r="AH119" s="90">
        <f>T119</f>
        <v>0</v>
      </c>
      <c r="AI119" s="90">
        <f>V119</f>
        <v>0</v>
      </c>
    </row>
    <row r="120" spans="1:35" ht="15.75" customHeight="1">
      <c r="A120" s="12"/>
      <c r="B120" s="19" t="s">
        <v>385</v>
      </c>
      <c r="C120" s="25">
        <v>96</v>
      </c>
      <c r="D120" s="19" t="s">
        <v>29</v>
      </c>
      <c r="E120" s="25"/>
      <c r="F120" s="28">
        <f>IF(E120="","",VLOOKUP(E120,Tabel!$A$1:$B$106,2,FALSE))</f>
      </c>
      <c r="G120" s="28">
        <v>29</v>
      </c>
      <c r="H120" s="28">
        <f>IF(G120="","",VLOOKUP(G120,Tabel!$A$1:$B$106,2,FALSE))</f>
        <v>83</v>
      </c>
      <c r="I120" s="28"/>
      <c r="J120" s="28">
        <f>IF(I120="","",VLOOKUP(I120,Tabel!$A$1:$B$106,2,FALSE))</f>
      </c>
      <c r="K120" s="11"/>
      <c r="L120" s="28">
        <f>IF(K120="","",VLOOKUP(K120,Tabel!$A$1:$B$106,2,FALSE))</f>
      </c>
      <c r="M120" s="11"/>
      <c r="N120" s="28"/>
      <c r="O120" s="11"/>
      <c r="P120" s="28"/>
      <c r="Q120" s="11"/>
      <c r="R120" s="28"/>
      <c r="S120" s="12"/>
      <c r="T120" s="28"/>
      <c r="U120" s="12"/>
      <c r="V120" s="28"/>
      <c r="W120" s="86">
        <f t="shared" si="27"/>
        <v>83</v>
      </c>
      <c r="X120" s="86">
        <f t="shared" si="28"/>
        <v>0</v>
      </c>
      <c r="Y120" s="96">
        <f>SUMPRODUCT(LARGE(AA120:AI120,{1,2,3,4,5,6}))+X120</f>
        <v>83</v>
      </c>
      <c r="Z120" s="115">
        <f t="shared" si="29"/>
        <v>1</v>
      </c>
      <c r="AA120" s="90">
        <f>F120</f>
      </c>
      <c r="AB120" s="90">
        <f>H120</f>
        <v>83</v>
      </c>
      <c r="AC120" s="89">
        <f>J120</f>
      </c>
      <c r="AD120" s="89">
        <f>L120</f>
      </c>
      <c r="AE120" s="90">
        <f>N120</f>
        <v>0</v>
      </c>
      <c r="AF120" s="90">
        <f>P120</f>
        <v>0</v>
      </c>
      <c r="AG120" s="90">
        <f>R120</f>
        <v>0</v>
      </c>
      <c r="AH120" s="90">
        <f>T120</f>
        <v>0</v>
      </c>
      <c r="AI120" s="90">
        <f>V120</f>
        <v>0</v>
      </c>
    </row>
  </sheetData>
  <sheetProtection/>
  <mergeCells count="4">
    <mergeCell ref="U7:Y8"/>
    <mergeCell ref="A9:B9"/>
    <mergeCell ref="A65:B65"/>
    <mergeCell ref="C9:D9"/>
  </mergeCells>
  <conditionalFormatting sqref="Y92:Y93 W92:W93 Y95:Y120 W95:W120 Y25:Y90 W25:W90 W12:W23 Y12:Y23">
    <cfRule type="cellIs" priority="1" dxfId="0" operator="equal" stopIfTrue="1">
      <formula>0</formula>
    </cfRule>
  </conditionalFormatting>
  <conditionalFormatting sqref="Y91 W91 W94 Y94 Y11 Y24 W24 W11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AI79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customWidth="1"/>
    <col min="27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11" t="s">
        <v>589</v>
      </c>
      <c r="B9" s="1"/>
      <c r="C9" s="83"/>
      <c r="D9" s="8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49" t="s">
        <v>586</v>
      </c>
      <c r="X9" s="50" t="s">
        <v>587</v>
      </c>
      <c r="Y9" s="51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26"/>
      <c r="X10" s="50"/>
      <c r="Y10" s="51"/>
    </row>
    <row r="11" spans="1:35" ht="15.75" customHeight="1">
      <c r="A11" s="14">
        <v>1</v>
      </c>
      <c r="B11" s="19" t="s">
        <v>388</v>
      </c>
      <c r="C11" s="25">
        <v>95</v>
      </c>
      <c r="D11" s="19" t="s">
        <v>35</v>
      </c>
      <c r="E11" s="28">
        <v>1</v>
      </c>
      <c r="F11" s="42">
        <f>IF(E11="","",VLOOKUP(E11,Tabel!$A$1:$B$106,2,FALSE))</f>
        <v>200</v>
      </c>
      <c r="G11" s="28">
        <v>1</v>
      </c>
      <c r="H11" s="42">
        <f>IF(G11="","",VLOOKUP(G11,Tabel!$A$1:$B$106,2,FALSE))</f>
        <v>200</v>
      </c>
      <c r="I11" s="28">
        <v>1</v>
      </c>
      <c r="J11" s="42">
        <f>IF(I11="","",VLOOKUP(I11,Tabel!$A$1:$B$106,2,FALSE))</f>
        <v>200</v>
      </c>
      <c r="K11" s="11">
        <v>9</v>
      </c>
      <c r="L11" s="42">
        <f>IF(K11="","",VLOOKUP(K11,Tabel!$A$1:$B$106,2,FALSE))</f>
        <v>155</v>
      </c>
      <c r="M11" s="11">
        <v>1</v>
      </c>
      <c r="N11" s="42">
        <f>IF(M11="","",VLOOKUP(M11,Tabel!$A$1:$B$106,2,FALSE))</f>
        <v>200</v>
      </c>
      <c r="O11" s="11">
        <v>3</v>
      </c>
      <c r="P11" s="42">
        <f>IF(O11="","",VLOOKUP(O11,Tabel!$A$1:$B$106,2,FALSE))</f>
        <v>185</v>
      </c>
      <c r="Q11" s="11">
        <v>1</v>
      </c>
      <c r="R11" s="42">
        <f>IF(Q11="","",VLOOKUP(Q11,Tabel!$A$1:$B$106,2,FALSE))</f>
        <v>200</v>
      </c>
      <c r="S11" s="12">
        <v>1</v>
      </c>
      <c r="T11" s="42">
        <f>IF(S11="","",VLOOKUP(S11,Tabel!$A$1:$B$106,2,FALSE))</f>
        <v>200</v>
      </c>
      <c r="U11" s="12">
        <v>1</v>
      </c>
      <c r="V11" s="42">
        <f>IF(U11="","",VLOOKUP(U11,Tabel!$A$1:$B$106,2,FALSE))</f>
        <v>200</v>
      </c>
      <c r="W11" s="86">
        <f aca="true" t="shared" si="0" ref="W11:W22">SUM(F11,H11,J11,L11,N11,P11,R11,T11,V11)</f>
        <v>1740</v>
      </c>
      <c r="X11" s="86">
        <f aca="true" t="shared" si="1" ref="X11:X22">IF(COUNT(F11,H11,J11,L11,N11,P11,R11,T11,V11)=7,5,IF(COUNT(F11,H11,J11,L11,N11,P11,R11,T11,V11)=8,15,IF(COUNT(F11,H11,J11,L11,N11,P11,R11,T11,V11)=9,30,0)))</f>
        <v>30</v>
      </c>
      <c r="Y11" s="96">
        <f>SUMPRODUCT(LARGE(AA11:AI11,{1,2,3,4,5,6}))+X11</f>
        <v>1230</v>
      </c>
      <c r="Z11" s="115">
        <f aca="true" t="shared" si="2" ref="Z11:Z22">COUNTA(E11,G11,I11,K11,M11,O11,Q11,S11,U11)</f>
        <v>9</v>
      </c>
      <c r="AA11" s="90">
        <f>F11</f>
        <v>200</v>
      </c>
      <c r="AB11" s="90">
        <f>H11</f>
        <v>200</v>
      </c>
      <c r="AC11" s="89">
        <f>J11</f>
        <v>200</v>
      </c>
      <c r="AD11" s="89">
        <f>L11</f>
        <v>155</v>
      </c>
      <c r="AE11" s="90">
        <f>N11</f>
        <v>200</v>
      </c>
      <c r="AF11" s="90">
        <f>P11</f>
        <v>185</v>
      </c>
      <c r="AG11" s="90">
        <f>R11</f>
        <v>200</v>
      </c>
      <c r="AH11" s="90">
        <f>T11</f>
        <v>200</v>
      </c>
      <c r="AI11" s="90">
        <f>V11</f>
        <v>200</v>
      </c>
    </row>
    <row r="12" spans="1:35" ht="15.75" customHeight="1">
      <c r="A12" s="12">
        <v>2</v>
      </c>
      <c r="B12" s="19" t="s">
        <v>389</v>
      </c>
      <c r="C12" s="25">
        <v>94</v>
      </c>
      <c r="D12" s="19" t="s">
        <v>29</v>
      </c>
      <c r="E12" s="28">
        <v>2</v>
      </c>
      <c r="F12" s="42">
        <f>IF(E12="","",VLOOKUP(E12,Tabel!$A$1:$B$106,2,FALSE))</f>
        <v>190</v>
      </c>
      <c r="G12" s="28">
        <v>2</v>
      </c>
      <c r="H12" s="42">
        <f>IF(G12="","",VLOOKUP(G12,Tabel!$A$1:$B$106,2,FALSE))</f>
        <v>190</v>
      </c>
      <c r="I12" s="28">
        <v>2</v>
      </c>
      <c r="J12" s="42">
        <f>IF(I12="","",VLOOKUP(I12,Tabel!$A$1:$B$106,2,FALSE))</f>
        <v>190</v>
      </c>
      <c r="K12" s="11">
        <v>2</v>
      </c>
      <c r="L12" s="42">
        <f>IF(K12="","",VLOOKUP(K12,Tabel!$A$1:$B$106,2,FALSE))</f>
        <v>190</v>
      </c>
      <c r="M12" s="11">
        <v>2</v>
      </c>
      <c r="N12" s="42">
        <f>IF(M12="","",VLOOKUP(M12,Tabel!$A$1:$B$106,2,FALSE))</f>
        <v>190</v>
      </c>
      <c r="O12" s="11">
        <v>4</v>
      </c>
      <c r="P12" s="42">
        <f>IF(O12="","",VLOOKUP(O12,Tabel!$A$1:$B$106,2,FALSE))</f>
        <v>180</v>
      </c>
      <c r="Q12" s="11">
        <v>3</v>
      </c>
      <c r="R12" s="42">
        <f>IF(Q12="","",VLOOKUP(Q12,Tabel!$A$1:$B$106,2,FALSE))</f>
        <v>185</v>
      </c>
      <c r="S12" s="12"/>
      <c r="T12" s="42"/>
      <c r="U12" s="12">
        <v>3</v>
      </c>
      <c r="V12" s="42">
        <f>IF(U12="","",VLOOKUP(U12,Tabel!$A$1:$B$106,2,FALSE))</f>
        <v>185</v>
      </c>
      <c r="W12" s="86">
        <f t="shared" si="0"/>
        <v>1500</v>
      </c>
      <c r="X12" s="86">
        <f t="shared" si="1"/>
        <v>15</v>
      </c>
      <c r="Y12" s="96">
        <f>SUMPRODUCT(LARGE(AA12:AI12,{1,2,3,4,5,6}))+X12</f>
        <v>1150</v>
      </c>
      <c r="Z12" s="115">
        <f t="shared" si="2"/>
        <v>8</v>
      </c>
      <c r="AA12" s="90">
        <f aca="true" t="shared" si="3" ref="AA12:AA71">F12</f>
        <v>190</v>
      </c>
      <c r="AB12" s="90">
        <f aca="true" t="shared" si="4" ref="AB12:AB71">H12</f>
        <v>190</v>
      </c>
      <c r="AC12" s="89">
        <f aca="true" t="shared" si="5" ref="AC12:AC71">J12</f>
        <v>190</v>
      </c>
      <c r="AD12" s="89">
        <f aca="true" t="shared" si="6" ref="AD12:AD71">L12</f>
        <v>190</v>
      </c>
      <c r="AE12" s="90">
        <f aca="true" t="shared" si="7" ref="AE12:AE71">N12</f>
        <v>190</v>
      </c>
      <c r="AF12" s="90">
        <f aca="true" t="shared" si="8" ref="AF12:AF71">P12</f>
        <v>180</v>
      </c>
      <c r="AG12" s="90">
        <f aca="true" t="shared" si="9" ref="AG12:AG71">R12</f>
        <v>185</v>
      </c>
      <c r="AH12" s="90">
        <f aca="true" t="shared" si="10" ref="AH12:AH71">T12</f>
        <v>0</v>
      </c>
      <c r="AI12" s="90">
        <f aca="true" t="shared" si="11" ref="AI12:AI71">V12</f>
        <v>185</v>
      </c>
    </row>
    <row r="13" spans="1:35" ht="15.75" customHeight="1">
      <c r="A13" s="12">
        <v>3</v>
      </c>
      <c r="B13" s="19" t="s">
        <v>103</v>
      </c>
      <c r="C13" s="25">
        <v>94</v>
      </c>
      <c r="D13" s="19" t="s">
        <v>25</v>
      </c>
      <c r="E13" s="28">
        <v>3</v>
      </c>
      <c r="F13" s="42">
        <f>IF(E13="","",VLOOKUP(E13,Tabel!$A$1:$B$106,2,FALSE))</f>
        <v>185</v>
      </c>
      <c r="G13" s="28">
        <v>3</v>
      </c>
      <c r="H13" s="42">
        <f>IF(G13="","",VLOOKUP(G13,Tabel!$A$1:$B$106,2,FALSE))</f>
        <v>185</v>
      </c>
      <c r="I13" s="28">
        <v>6</v>
      </c>
      <c r="J13" s="42">
        <f>IF(I13="","",VLOOKUP(I13,Tabel!$A$1:$B$106,2,FALSE))</f>
        <v>170</v>
      </c>
      <c r="K13" s="11">
        <v>12</v>
      </c>
      <c r="L13" s="42">
        <f>IF(K13="","",VLOOKUP(K13,Tabel!$A$1:$B$106,2,FALSE))</f>
        <v>142</v>
      </c>
      <c r="M13" s="11">
        <v>6</v>
      </c>
      <c r="N13" s="42">
        <f>IF(M13="","",VLOOKUP(M13,Tabel!$A$1:$B$106,2,FALSE))</f>
        <v>170</v>
      </c>
      <c r="O13" s="11">
        <v>5</v>
      </c>
      <c r="P13" s="42">
        <f>IF(O13="","",VLOOKUP(O13,Tabel!$A$1:$B$106,2,FALSE))</f>
        <v>175</v>
      </c>
      <c r="Q13" s="11">
        <v>5</v>
      </c>
      <c r="R13" s="42">
        <f>IF(Q13="","",VLOOKUP(Q13,Tabel!$A$1:$B$106,2,FALSE))</f>
        <v>175</v>
      </c>
      <c r="S13" s="12">
        <v>3</v>
      </c>
      <c r="T13" s="42">
        <f>IF(S13="","",VLOOKUP(S13,Tabel!$A$1:$B$106,2,FALSE))</f>
        <v>185</v>
      </c>
      <c r="U13" s="12">
        <v>4</v>
      </c>
      <c r="V13" s="42">
        <f>IF(U13="","",VLOOKUP(U13,Tabel!$A$1:$B$106,2,FALSE))</f>
        <v>180</v>
      </c>
      <c r="W13" s="86">
        <f t="shared" si="0"/>
        <v>1567</v>
      </c>
      <c r="X13" s="86">
        <f t="shared" si="1"/>
        <v>30</v>
      </c>
      <c r="Y13" s="96">
        <f>SUMPRODUCT(LARGE(AA13:AI13,{1,2,3,4,5,6}))+X13</f>
        <v>1115</v>
      </c>
      <c r="Z13" s="115">
        <f t="shared" si="2"/>
        <v>9</v>
      </c>
      <c r="AA13" s="90">
        <f t="shared" si="3"/>
        <v>185</v>
      </c>
      <c r="AB13" s="90">
        <f t="shared" si="4"/>
        <v>185</v>
      </c>
      <c r="AC13" s="89">
        <f t="shared" si="5"/>
        <v>170</v>
      </c>
      <c r="AD13" s="89">
        <f t="shared" si="6"/>
        <v>142</v>
      </c>
      <c r="AE13" s="90">
        <f t="shared" si="7"/>
        <v>170</v>
      </c>
      <c r="AF13" s="90">
        <f t="shared" si="8"/>
        <v>175</v>
      </c>
      <c r="AG13" s="90">
        <f t="shared" si="9"/>
        <v>175</v>
      </c>
      <c r="AH13" s="90">
        <f t="shared" si="10"/>
        <v>185</v>
      </c>
      <c r="AI13" s="90">
        <f t="shared" si="11"/>
        <v>180</v>
      </c>
    </row>
    <row r="14" spans="1:35" ht="15.75" customHeight="1">
      <c r="A14" s="12">
        <v>4</v>
      </c>
      <c r="B14" s="19" t="s">
        <v>64</v>
      </c>
      <c r="C14" s="25">
        <v>95</v>
      </c>
      <c r="D14" s="19" t="s">
        <v>32</v>
      </c>
      <c r="E14" s="28">
        <v>6</v>
      </c>
      <c r="F14" s="42">
        <f>IF(E14="","",VLOOKUP(E14,Tabel!$A$1:$B$106,2,FALSE))</f>
        <v>170</v>
      </c>
      <c r="G14" s="28">
        <v>4</v>
      </c>
      <c r="H14" s="42">
        <f>IF(G14="","",VLOOKUP(G14,Tabel!$A$1:$B$106,2,FALSE))</f>
        <v>180</v>
      </c>
      <c r="I14" s="28">
        <v>4</v>
      </c>
      <c r="J14" s="42">
        <f>IF(I14="","",VLOOKUP(I14,Tabel!$A$1:$B$106,2,FALSE))</f>
        <v>180</v>
      </c>
      <c r="K14" s="11">
        <v>4</v>
      </c>
      <c r="L14" s="42">
        <f>IF(K14="","",VLOOKUP(K14,Tabel!$A$1:$B$106,2,FALSE))</f>
        <v>180</v>
      </c>
      <c r="M14" s="11">
        <v>5</v>
      </c>
      <c r="N14" s="42">
        <f>IF(M14="","",VLOOKUP(M14,Tabel!$A$1:$B$106,2,FALSE))</f>
        <v>175</v>
      </c>
      <c r="O14" s="11">
        <v>6</v>
      </c>
      <c r="P14" s="42">
        <f>IF(O14="","",VLOOKUP(O14,Tabel!$A$1:$B$106,2,FALSE))</f>
        <v>170</v>
      </c>
      <c r="Q14" s="11">
        <v>6</v>
      </c>
      <c r="R14" s="42">
        <f>IF(Q14="","",VLOOKUP(Q14,Tabel!$A$1:$B$106,2,FALSE))</f>
        <v>170</v>
      </c>
      <c r="S14" s="12">
        <v>7</v>
      </c>
      <c r="T14" s="42">
        <f>IF(S14="","",VLOOKUP(S14,Tabel!$A$1:$B$106,2,FALSE))</f>
        <v>165</v>
      </c>
      <c r="U14" s="12">
        <v>5</v>
      </c>
      <c r="V14" s="42">
        <f>IF(U14="","",VLOOKUP(U14,Tabel!$A$1:$B$106,2,FALSE))</f>
        <v>175</v>
      </c>
      <c r="W14" s="86">
        <f t="shared" si="0"/>
        <v>1565</v>
      </c>
      <c r="X14" s="86">
        <f t="shared" si="1"/>
        <v>30</v>
      </c>
      <c r="Y14" s="96">
        <f>SUMPRODUCT(LARGE(AA14:AI14,{1,2,3,4,5,6}))+X14</f>
        <v>1090</v>
      </c>
      <c r="Z14" s="115">
        <f t="shared" si="2"/>
        <v>9</v>
      </c>
      <c r="AA14" s="90">
        <f t="shared" si="3"/>
        <v>170</v>
      </c>
      <c r="AB14" s="90">
        <f t="shared" si="4"/>
        <v>180</v>
      </c>
      <c r="AC14" s="89">
        <f t="shared" si="5"/>
        <v>180</v>
      </c>
      <c r="AD14" s="89">
        <f t="shared" si="6"/>
        <v>180</v>
      </c>
      <c r="AE14" s="90">
        <f t="shared" si="7"/>
        <v>175</v>
      </c>
      <c r="AF14" s="90">
        <f t="shared" si="8"/>
        <v>170</v>
      </c>
      <c r="AG14" s="90">
        <f t="shared" si="9"/>
        <v>170</v>
      </c>
      <c r="AH14" s="90">
        <f t="shared" si="10"/>
        <v>165</v>
      </c>
      <c r="AI14" s="90">
        <f t="shared" si="11"/>
        <v>175</v>
      </c>
    </row>
    <row r="15" spans="1:35" ht="15.75" customHeight="1">
      <c r="A15" s="12">
        <v>5</v>
      </c>
      <c r="B15" s="19" t="s">
        <v>390</v>
      </c>
      <c r="C15" s="25">
        <v>95</v>
      </c>
      <c r="D15" s="19" t="s">
        <v>33</v>
      </c>
      <c r="E15" s="28">
        <v>7</v>
      </c>
      <c r="F15" s="42">
        <f>IF(E15="","",VLOOKUP(E15,Tabel!$A$1:$B$106,2,FALSE))</f>
        <v>165</v>
      </c>
      <c r="G15" s="28">
        <v>5</v>
      </c>
      <c r="H15" s="42">
        <f>IF(G15="","",VLOOKUP(G15,Tabel!$A$1:$B$106,2,FALSE))</f>
        <v>175</v>
      </c>
      <c r="I15" s="28">
        <v>5</v>
      </c>
      <c r="J15" s="42">
        <f>IF(I15="","",VLOOKUP(I15,Tabel!$A$1:$B$106,2,FALSE))</f>
        <v>175</v>
      </c>
      <c r="K15" s="11">
        <v>5</v>
      </c>
      <c r="L15" s="42">
        <f>IF(K15="","",VLOOKUP(K15,Tabel!$A$1:$B$106,2,FALSE))</f>
        <v>175</v>
      </c>
      <c r="M15" s="11">
        <v>3</v>
      </c>
      <c r="N15" s="42">
        <f>IF(M15="","",VLOOKUP(M15,Tabel!$A$1:$B$106,2,FALSE))</f>
        <v>185</v>
      </c>
      <c r="O15" s="11">
        <v>7</v>
      </c>
      <c r="P15" s="42">
        <f>IF(O15="","",VLOOKUP(O15,Tabel!$A$1:$B$106,2,FALSE))</f>
        <v>165</v>
      </c>
      <c r="Q15" s="11"/>
      <c r="R15" s="42"/>
      <c r="S15" s="12">
        <v>2</v>
      </c>
      <c r="T15" s="42">
        <f>IF(S15="","",VLOOKUP(S15,Tabel!$A$1:$B$106,2,FALSE))</f>
        <v>190</v>
      </c>
      <c r="U15" s="12">
        <v>8</v>
      </c>
      <c r="V15" s="42">
        <f>IF(U15="","",VLOOKUP(U15,Tabel!$A$1:$B$106,2,FALSE))</f>
        <v>160</v>
      </c>
      <c r="W15" s="86">
        <f t="shared" si="0"/>
        <v>1390</v>
      </c>
      <c r="X15" s="86">
        <f t="shared" si="1"/>
        <v>15</v>
      </c>
      <c r="Y15" s="96">
        <f>SUMPRODUCT(LARGE(AA15:AI15,{1,2,3,4,5,6}))+X15</f>
        <v>1080</v>
      </c>
      <c r="Z15" s="115">
        <f t="shared" si="2"/>
        <v>8</v>
      </c>
      <c r="AA15" s="90">
        <f t="shared" si="3"/>
        <v>165</v>
      </c>
      <c r="AB15" s="90">
        <f t="shared" si="4"/>
        <v>175</v>
      </c>
      <c r="AC15" s="89">
        <f t="shared" si="5"/>
        <v>175</v>
      </c>
      <c r="AD15" s="89">
        <f t="shared" si="6"/>
        <v>175</v>
      </c>
      <c r="AE15" s="90">
        <f t="shared" si="7"/>
        <v>185</v>
      </c>
      <c r="AF15" s="90">
        <f t="shared" si="8"/>
        <v>165</v>
      </c>
      <c r="AG15" s="90">
        <f t="shared" si="9"/>
        <v>0</v>
      </c>
      <c r="AH15" s="90">
        <f t="shared" si="10"/>
        <v>190</v>
      </c>
      <c r="AI15" s="90">
        <f t="shared" si="11"/>
        <v>160</v>
      </c>
    </row>
    <row r="16" spans="1:35" ht="15.75" customHeight="1">
      <c r="A16" s="12">
        <v>6</v>
      </c>
      <c r="B16" s="73" t="s">
        <v>391</v>
      </c>
      <c r="C16" s="75">
        <v>94</v>
      </c>
      <c r="D16" s="73" t="s">
        <v>30</v>
      </c>
      <c r="E16" s="77">
        <v>4</v>
      </c>
      <c r="F16" s="76">
        <f>IF(E16="","",VLOOKUP(E16,Tabel!$A$1:$B$106,2,FALSE))</f>
        <v>180</v>
      </c>
      <c r="G16" s="77">
        <v>16</v>
      </c>
      <c r="H16" s="76">
        <f>IF(G16="","",VLOOKUP(G16,Tabel!$A$1:$B$106,2,FALSE))</f>
        <v>126</v>
      </c>
      <c r="I16" s="77">
        <v>7</v>
      </c>
      <c r="J16" s="76">
        <f>IF(I16="","",VLOOKUP(I16,Tabel!$A$1:$B$106,2,FALSE))</f>
        <v>165</v>
      </c>
      <c r="K16" s="78">
        <v>7</v>
      </c>
      <c r="L16" s="76">
        <f>IF(K16="","",VLOOKUP(K16,Tabel!$A$1:$B$106,2,FALSE))</f>
        <v>165</v>
      </c>
      <c r="M16" s="78">
        <v>4</v>
      </c>
      <c r="N16" s="76">
        <f>IF(M16="","",VLOOKUP(M16,Tabel!$A$1:$B$106,2,FALSE))</f>
        <v>180</v>
      </c>
      <c r="O16" s="78">
        <v>1</v>
      </c>
      <c r="P16" s="76">
        <f>IF(O16="","",VLOOKUP(O16,Tabel!$A$1:$B$106,2,FALSE))</f>
        <v>200</v>
      </c>
      <c r="Q16" s="78"/>
      <c r="R16" s="76"/>
      <c r="S16" s="79">
        <v>17</v>
      </c>
      <c r="T16" s="76">
        <f>IF(S16="","",VLOOKUP(S16,Tabel!$A$1:$B$106,2,FALSE))</f>
        <v>122</v>
      </c>
      <c r="U16" s="79">
        <v>9</v>
      </c>
      <c r="V16" s="76">
        <f>IF(U16="","",VLOOKUP(U16,Tabel!$A$1:$B$106,2,FALSE))</f>
        <v>155</v>
      </c>
      <c r="W16" s="80">
        <f t="shared" si="0"/>
        <v>1293</v>
      </c>
      <c r="X16" s="80">
        <f t="shared" si="1"/>
        <v>15</v>
      </c>
      <c r="Y16" s="93">
        <f>SUMPRODUCT(LARGE(AA16:AI16,{1,2,3,4,5,6}))+X16</f>
        <v>1060</v>
      </c>
      <c r="Z16" s="115">
        <f t="shared" si="2"/>
        <v>8</v>
      </c>
      <c r="AA16" s="90">
        <f t="shared" si="3"/>
        <v>180</v>
      </c>
      <c r="AB16" s="90">
        <f t="shared" si="4"/>
        <v>126</v>
      </c>
      <c r="AC16" s="89">
        <f t="shared" si="5"/>
        <v>165</v>
      </c>
      <c r="AD16" s="89">
        <f t="shared" si="6"/>
        <v>165</v>
      </c>
      <c r="AE16" s="90">
        <f t="shared" si="7"/>
        <v>180</v>
      </c>
      <c r="AF16" s="90">
        <f t="shared" si="8"/>
        <v>200</v>
      </c>
      <c r="AG16" s="90">
        <f t="shared" si="9"/>
        <v>0</v>
      </c>
      <c r="AH16" s="90">
        <f t="shared" si="10"/>
        <v>122</v>
      </c>
      <c r="AI16" s="90">
        <f t="shared" si="11"/>
        <v>155</v>
      </c>
    </row>
    <row r="17" spans="1:35" ht="15.75" customHeight="1">
      <c r="A17" s="12">
        <v>7</v>
      </c>
      <c r="B17" s="19" t="s">
        <v>105</v>
      </c>
      <c r="C17" s="25">
        <v>94</v>
      </c>
      <c r="D17" s="19" t="s">
        <v>33</v>
      </c>
      <c r="E17" s="28">
        <v>10</v>
      </c>
      <c r="F17" s="42">
        <f>IF(E17="","",VLOOKUP(E17,Tabel!$A$1:$B$106,2,FALSE))</f>
        <v>150</v>
      </c>
      <c r="G17" s="28">
        <v>8</v>
      </c>
      <c r="H17" s="42">
        <f>IF(G17="","",VLOOKUP(G17,Tabel!$A$1:$B$106,2,FALSE))</f>
        <v>160</v>
      </c>
      <c r="I17" s="28">
        <v>10</v>
      </c>
      <c r="J17" s="42">
        <f>IF(I17="","",VLOOKUP(I17,Tabel!$A$1:$B$106,2,FALSE))</f>
        <v>150</v>
      </c>
      <c r="K17" s="11">
        <v>10</v>
      </c>
      <c r="L17" s="42">
        <f>IF(K17="","",VLOOKUP(K17,Tabel!$A$1:$B$106,2,FALSE))</f>
        <v>150</v>
      </c>
      <c r="M17" s="11">
        <v>8</v>
      </c>
      <c r="N17" s="42">
        <f>IF(M17="","",VLOOKUP(M17,Tabel!$A$1:$B$106,2,FALSE))</f>
        <v>160</v>
      </c>
      <c r="O17" s="11">
        <v>11</v>
      </c>
      <c r="P17" s="42">
        <f>IF(O17="","",VLOOKUP(O17,Tabel!$A$1:$B$106,2,FALSE))</f>
        <v>146</v>
      </c>
      <c r="Q17" s="11">
        <v>8</v>
      </c>
      <c r="R17" s="42">
        <f>IF(Q17="","",VLOOKUP(Q17,Tabel!$A$1:$B$106,2,FALSE))</f>
        <v>160</v>
      </c>
      <c r="S17" s="12">
        <v>8</v>
      </c>
      <c r="T17" s="42">
        <f>IF(S17="","",VLOOKUP(S17,Tabel!$A$1:$B$106,2,FALSE))</f>
        <v>160</v>
      </c>
      <c r="U17" s="12">
        <v>6</v>
      </c>
      <c r="V17" s="42">
        <f>IF(U17="","",VLOOKUP(U17,Tabel!$A$1:$B$106,2,FALSE))</f>
        <v>170</v>
      </c>
      <c r="W17" s="86">
        <f t="shared" si="0"/>
        <v>1406</v>
      </c>
      <c r="X17" s="86">
        <f t="shared" si="1"/>
        <v>30</v>
      </c>
      <c r="Y17" s="96">
        <f>SUMPRODUCT(LARGE(AA17:AI17,{1,2,3,4,5,6}))+X17</f>
        <v>990</v>
      </c>
      <c r="Z17" s="115">
        <f t="shared" si="2"/>
        <v>9</v>
      </c>
      <c r="AA17" s="90">
        <f t="shared" si="3"/>
        <v>150</v>
      </c>
      <c r="AB17" s="90">
        <f t="shared" si="4"/>
        <v>160</v>
      </c>
      <c r="AC17" s="89">
        <f t="shared" si="5"/>
        <v>150</v>
      </c>
      <c r="AD17" s="89">
        <f t="shared" si="6"/>
        <v>150</v>
      </c>
      <c r="AE17" s="90">
        <f t="shared" si="7"/>
        <v>160</v>
      </c>
      <c r="AF17" s="90">
        <f t="shared" si="8"/>
        <v>146</v>
      </c>
      <c r="AG17" s="90">
        <f t="shared" si="9"/>
        <v>160</v>
      </c>
      <c r="AH17" s="90">
        <f t="shared" si="10"/>
        <v>160</v>
      </c>
      <c r="AI17" s="90">
        <f t="shared" si="11"/>
        <v>170</v>
      </c>
    </row>
    <row r="18" spans="1:35" ht="15.75" customHeight="1">
      <c r="A18" s="12">
        <v>8</v>
      </c>
      <c r="B18" s="19" t="s">
        <v>61</v>
      </c>
      <c r="C18" s="25">
        <v>95</v>
      </c>
      <c r="D18" s="19" t="s">
        <v>25</v>
      </c>
      <c r="E18" s="28">
        <v>9</v>
      </c>
      <c r="F18" s="42">
        <f>IF(E18="","",VLOOKUP(E18,Tabel!$A$1:$B$106,2,FALSE))</f>
        <v>155</v>
      </c>
      <c r="G18" s="28">
        <v>12</v>
      </c>
      <c r="H18" s="42">
        <f>IF(G18="","",VLOOKUP(G18,Tabel!$A$1:$B$106,2,FALSE))</f>
        <v>142</v>
      </c>
      <c r="I18" s="28"/>
      <c r="J18" s="42">
        <f>IF(I18="","",VLOOKUP(I18,Tabel!$A$1:$B$106,2,FALSE))</f>
      </c>
      <c r="K18" s="11">
        <v>13</v>
      </c>
      <c r="L18" s="42">
        <f>IF(K18="","",VLOOKUP(K18,Tabel!$A$1:$B$106,2,FALSE))</f>
        <v>138</v>
      </c>
      <c r="M18" s="11">
        <v>10</v>
      </c>
      <c r="N18" s="42">
        <f>IF(M18="","",VLOOKUP(M18,Tabel!$A$1:$B$106,2,FALSE))</f>
        <v>150</v>
      </c>
      <c r="O18" s="11">
        <v>10</v>
      </c>
      <c r="P18" s="42">
        <f>IF(O18="","",VLOOKUP(O18,Tabel!$A$1:$B$106,2,FALSE))</f>
        <v>150</v>
      </c>
      <c r="Q18" s="11">
        <v>9</v>
      </c>
      <c r="R18" s="42">
        <f>IF(Q18="","",VLOOKUP(Q18,Tabel!$A$1:$B$106,2,FALSE))</f>
        <v>155</v>
      </c>
      <c r="S18" s="12">
        <v>10</v>
      </c>
      <c r="T18" s="42">
        <f>IF(S18="","",VLOOKUP(S18,Tabel!$A$1:$B$106,2,FALSE))</f>
        <v>150</v>
      </c>
      <c r="U18" s="12">
        <v>11</v>
      </c>
      <c r="V18" s="42">
        <f>IF(U18="","",VLOOKUP(U18,Tabel!$A$1:$B$106,2,FALSE))</f>
        <v>146</v>
      </c>
      <c r="W18" s="86">
        <f t="shared" si="0"/>
        <v>1186</v>
      </c>
      <c r="X18" s="86">
        <f t="shared" si="1"/>
        <v>15</v>
      </c>
      <c r="Y18" s="96">
        <f>SUMPRODUCT(LARGE(AA18:AI18,{1,2,3,4,5,6}))+X18</f>
        <v>921</v>
      </c>
      <c r="Z18" s="115">
        <f t="shared" si="2"/>
        <v>8</v>
      </c>
      <c r="AA18" s="90">
        <f t="shared" si="3"/>
        <v>155</v>
      </c>
      <c r="AB18" s="90">
        <f t="shared" si="4"/>
        <v>142</v>
      </c>
      <c r="AC18" s="89">
        <f t="shared" si="5"/>
      </c>
      <c r="AD18" s="89">
        <f t="shared" si="6"/>
        <v>138</v>
      </c>
      <c r="AE18" s="90">
        <f t="shared" si="7"/>
        <v>150</v>
      </c>
      <c r="AF18" s="90">
        <f t="shared" si="8"/>
        <v>150</v>
      </c>
      <c r="AG18" s="90">
        <f t="shared" si="9"/>
        <v>155</v>
      </c>
      <c r="AH18" s="90">
        <f t="shared" si="10"/>
        <v>150</v>
      </c>
      <c r="AI18" s="90">
        <f t="shared" si="11"/>
        <v>146</v>
      </c>
    </row>
    <row r="19" spans="1:35" ht="15.75" customHeight="1">
      <c r="A19" s="12">
        <v>9</v>
      </c>
      <c r="B19" s="19" t="s">
        <v>65</v>
      </c>
      <c r="C19" s="25">
        <v>95</v>
      </c>
      <c r="D19" s="19" t="s">
        <v>27</v>
      </c>
      <c r="E19" s="28">
        <v>25</v>
      </c>
      <c r="F19" s="42">
        <f>IF(E19="","",VLOOKUP(E19,Tabel!$A$1:$B$106,2,FALSE))</f>
        <v>95</v>
      </c>
      <c r="G19" s="28">
        <v>17</v>
      </c>
      <c r="H19" s="42">
        <f>IF(G19="","",VLOOKUP(G19,Tabel!$A$1:$B$106,2,FALSE))</f>
        <v>122</v>
      </c>
      <c r="I19" s="28">
        <v>13</v>
      </c>
      <c r="J19" s="42">
        <f>IF(I19="","",VLOOKUP(I19,Tabel!$A$1:$B$106,2,FALSE))</f>
        <v>138</v>
      </c>
      <c r="K19" s="11">
        <v>14</v>
      </c>
      <c r="L19" s="42">
        <f>IF(K19="","",VLOOKUP(K19,Tabel!$A$1:$B$106,2,FALSE))</f>
        <v>134</v>
      </c>
      <c r="M19" s="11">
        <v>11</v>
      </c>
      <c r="N19" s="42">
        <f>IF(M19="","",VLOOKUP(M19,Tabel!$A$1:$B$106,2,FALSE))</f>
        <v>146</v>
      </c>
      <c r="O19" s="11">
        <v>12</v>
      </c>
      <c r="P19" s="42">
        <f>IF(O19="","",VLOOKUP(O19,Tabel!$A$1:$B$106,2,FALSE))</f>
        <v>142</v>
      </c>
      <c r="Q19" s="11">
        <v>16</v>
      </c>
      <c r="R19" s="42">
        <f>IF(Q19="","",VLOOKUP(Q19,Tabel!$A$1:$B$106,2,FALSE))</f>
        <v>126</v>
      </c>
      <c r="S19" s="12">
        <v>15</v>
      </c>
      <c r="T19" s="42">
        <f>IF(S19="","",VLOOKUP(S19,Tabel!$A$1:$B$106,2,FALSE))</f>
        <v>130</v>
      </c>
      <c r="U19" s="12">
        <v>16</v>
      </c>
      <c r="V19" s="42">
        <f>IF(U19="","",VLOOKUP(U19,Tabel!$A$1:$B$106,2,FALSE))</f>
        <v>126</v>
      </c>
      <c r="W19" s="86">
        <f t="shared" si="0"/>
        <v>1159</v>
      </c>
      <c r="X19" s="86">
        <f t="shared" si="1"/>
        <v>30</v>
      </c>
      <c r="Y19" s="96">
        <f>SUMPRODUCT(LARGE(AA19:AI19,{1,2,3,4,5,6}))+X19</f>
        <v>846</v>
      </c>
      <c r="Z19" s="115">
        <f t="shared" si="2"/>
        <v>9</v>
      </c>
      <c r="AA19" s="90">
        <f t="shared" si="3"/>
        <v>95</v>
      </c>
      <c r="AB19" s="90">
        <f t="shared" si="4"/>
        <v>122</v>
      </c>
      <c r="AC19" s="89">
        <f t="shared" si="5"/>
        <v>138</v>
      </c>
      <c r="AD19" s="89">
        <f t="shared" si="6"/>
        <v>134</v>
      </c>
      <c r="AE19" s="90">
        <f t="shared" si="7"/>
        <v>146</v>
      </c>
      <c r="AF19" s="90">
        <f t="shared" si="8"/>
        <v>142</v>
      </c>
      <c r="AG19" s="90">
        <f t="shared" si="9"/>
        <v>126</v>
      </c>
      <c r="AH19" s="90">
        <f t="shared" si="10"/>
        <v>130</v>
      </c>
      <c r="AI19" s="90">
        <f t="shared" si="11"/>
        <v>126</v>
      </c>
    </row>
    <row r="20" spans="1:35" ht="15.75" customHeight="1">
      <c r="A20" s="12">
        <v>10</v>
      </c>
      <c r="B20" s="19" t="s">
        <v>392</v>
      </c>
      <c r="C20" s="25">
        <v>94</v>
      </c>
      <c r="D20" s="19" t="s">
        <v>26</v>
      </c>
      <c r="E20" s="28">
        <v>15</v>
      </c>
      <c r="F20" s="42">
        <f>IF(E20="","",VLOOKUP(E20,Tabel!$A$1:$B$106,2,FALSE))</f>
        <v>130</v>
      </c>
      <c r="G20" s="28">
        <v>21</v>
      </c>
      <c r="H20" s="42">
        <f>IF(G20="","",VLOOKUP(G20,Tabel!$A$1:$B$106,2,FALSE))</f>
        <v>107</v>
      </c>
      <c r="I20" s="28">
        <v>20</v>
      </c>
      <c r="J20" s="42">
        <f>IF(I20="","",VLOOKUP(I20,Tabel!$A$1:$B$106,2,FALSE))</f>
        <v>110</v>
      </c>
      <c r="K20" s="11"/>
      <c r="L20" s="42">
        <f>IF(K20="","",VLOOKUP(K20,Tabel!$A$1:$B$106,2,FALSE))</f>
      </c>
      <c r="M20" s="11">
        <v>17</v>
      </c>
      <c r="N20" s="42">
        <f>IF(M20="","",VLOOKUP(M20,Tabel!$A$1:$B$106,2,FALSE))</f>
        <v>122</v>
      </c>
      <c r="O20" s="11"/>
      <c r="P20" s="42"/>
      <c r="Q20" s="11">
        <v>12</v>
      </c>
      <c r="R20" s="42">
        <f>IF(Q20="","",VLOOKUP(Q20,Tabel!$A$1:$B$106,2,FALSE))</f>
        <v>142</v>
      </c>
      <c r="S20" s="12">
        <v>11</v>
      </c>
      <c r="T20" s="42">
        <f>IF(S20="","",VLOOKUP(S20,Tabel!$A$1:$B$106,2,FALSE))</f>
        <v>146</v>
      </c>
      <c r="U20" s="12">
        <v>15</v>
      </c>
      <c r="V20" s="42">
        <f>IF(U20="","",VLOOKUP(U20,Tabel!$A$1:$B$106,2,FALSE))</f>
        <v>130</v>
      </c>
      <c r="W20" s="86">
        <f t="shared" si="0"/>
        <v>887</v>
      </c>
      <c r="X20" s="86">
        <f t="shared" si="1"/>
        <v>5</v>
      </c>
      <c r="Y20" s="96">
        <f>SUMPRODUCT(LARGE(AA20:AI20,{1,2,3,4,5,6}))+X20</f>
        <v>785</v>
      </c>
      <c r="Z20" s="115">
        <f t="shared" si="2"/>
        <v>7</v>
      </c>
      <c r="AA20" s="90">
        <f t="shared" si="3"/>
        <v>130</v>
      </c>
      <c r="AB20" s="90">
        <f t="shared" si="4"/>
        <v>107</v>
      </c>
      <c r="AC20" s="89">
        <f t="shared" si="5"/>
        <v>110</v>
      </c>
      <c r="AD20" s="89">
        <f t="shared" si="6"/>
      </c>
      <c r="AE20" s="90">
        <f t="shared" si="7"/>
        <v>122</v>
      </c>
      <c r="AF20" s="90">
        <f t="shared" si="8"/>
        <v>0</v>
      </c>
      <c r="AG20" s="90">
        <f t="shared" si="9"/>
        <v>142</v>
      </c>
      <c r="AH20" s="90">
        <f t="shared" si="10"/>
        <v>146</v>
      </c>
      <c r="AI20" s="90">
        <f t="shared" si="11"/>
        <v>130</v>
      </c>
    </row>
    <row r="21" spans="1:35" ht="15.75" customHeight="1">
      <c r="A21" s="12">
        <v>11</v>
      </c>
      <c r="B21" s="19" t="s">
        <v>67</v>
      </c>
      <c r="C21" s="25">
        <v>95</v>
      </c>
      <c r="D21" s="19" t="s">
        <v>32</v>
      </c>
      <c r="E21" s="28">
        <v>18</v>
      </c>
      <c r="F21" s="42">
        <f>IF(E21="","",VLOOKUP(E21,Tabel!$A$1:$B$106,2,FALSE))</f>
        <v>118</v>
      </c>
      <c r="G21" s="28"/>
      <c r="H21" s="42">
        <f>IF(G21="","",VLOOKUP(G21,Tabel!$A$1:$B$106,2,FALSE))</f>
      </c>
      <c r="I21" s="28">
        <v>22</v>
      </c>
      <c r="J21" s="42">
        <f>IF(I21="","",VLOOKUP(I21,Tabel!$A$1:$B$106,2,FALSE))</f>
        <v>104</v>
      </c>
      <c r="K21" s="11">
        <v>15</v>
      </c>
      <c r="L21" s="42">
        <f>IF(K21="","",VLOOKUP(K21,Tabel!$A$1:$B$106,2,FALSE))</f>
        <v>130</v>
      </c>
      <c r="M21" s="13">
        <v>16</v>
      </c>
      <c r="N21" s="42">
        <f>IF(M21="","",VLOOKUP(M21,Tabel!$A$1:$B$106,2,FALSE))</f>
        <v>126</v>
      </c>
      <c r="O21" s="11">
        <v>17</v>
      </c>
      <c r="P21" s="42">
        <f>IF(O21="","",VLOOKUP(O21,Tabel!$A$1:$B$106,2,FALSE))</f>
        <v>122</v>
      </c>
      <c r="Q21" s="13"/>
      <c r="R21" s="42"/>
      <c r="S21" s="12">
        <v>21</v>
      </c>
      <c r="T21" s="42">
        <f>IF(S21="","",VLOOKUP(S21,Tabel!$A$1:$B$106,2,FALSE))</f>
        <v>107</v>
      </c>
      <c r="U21" s="12"/>
      <c r="V21" s="42"/>
      <c r="W21" s="86">
        <f t="shared" si="0"/>
        <v>707</v>
      </c>
      <c r="X21" s="86">
        <f t="shared" si="1"/>
        <v>0</v>
      </c>
      <c r="Y21" s="96">
        <f>SUMPRODUCT(LARGE(AA21:AI21,{1,2,3,4,5,6}))+X21</f>
        <v>707</v>
      </c>
      <c r="Z21" s="115">
        <f t="shared" si="2"/>
        <v>6</v>
      </c>
      <c r="AA21" s="90">
        <f t="shared" si="3"/>
        <v>118</v>
      </c>
      <c r="AB21" s="90">
        <f t="shared" si="4"/>
      </c>
      <c r="AC21" s="89">
        <f t="shared" si="5"/>
        <v>104</v>
      </c>
      <c r="AD21" s="89">
        <f t="shared" si="6"/>
        <v>130</v>
      </c>
      <c r="AE21" s="90">
        <f t="shared" si="7"/>
        <v>126</v>
      </c>
      <c r="AF21" s="90">
        <f t="shared" si="8"/>
        <v>122</v>
      </c>
      <c r="AG21" s="90">
        <f t="shared" si="9"/>
        <v>0</v>
      </c>
      <c r="AH21" s="90">
        <f t="shared" si="10"/>
        <v>107</v>
      </c>
      <c r="AI21" s="90">
        <f t="shared" si="11"/>
        <v>0</v>
      </c>
    </row>
    <row r="22" spans="1:35" ht="15.75" customHeight="1">
      <c r="A22" s="12">
        <v>12</v>
      </c>
      <c r="B22" s="19" t="s">
        <v>63</v>
      </c>
      <c r="C22" s="25">
        <v>95</v>
      </c>
      <c r="D22" s="19" t="s">
        <v>35</v>
      </c>
      <c r="E22" s="28"/>
      <c r="F22" s="42">
        <f>IF(E22="","",VLOOKUP(E22,Tabel!$A$1:$B$106,2,FALSE))</f>
      </c>
      <c r="G22" s="28">
        <v>25</v>
      </c>
      <c r="H22" s="42">
        <f>IF(G22="","",VLOOKUP(G22,Tabel!$A$1:$B$106,2,FALSE))</f>
        <v>95</v>
      </c>
      <c r="I22" s="28">
        <v>30</v>
      </c>
      <c r="J22" s="42">
        <f>IF(I22="","",VLOOKUP(I22,Tabel!$A$1:$B$106,2,FALSE))</f>
        <v>80</v>
      </c>
      <c r="K22" s="11"/>
      <c r="L22" s="42">
        <f>IF(K22="","",VLOOKUP(K22,Tabel!$A$1:$B$106,2,FALSE))</f>
      </c>
      <c r="M22" s="11">
        <v>21</v>
      </c>
      <c r="N22" s="42">
        <f>IF(M22="","",VLOOKUP(M22,Tabel!$A$1:$B$106,2,FALSE))</f>
        <v>107</v>
      </c>
      <c r="O22" s="11"/>
      <c r="P22" s="42"/>
      <c r="Q22" s="11">
        <v>17</v>
      </c>
      <c r="R22" s="42">
        <f>IF(Q22="","",VLOOKUP(Q22,Tabel!$A$1:$B$106,2,FALSE))</f>
        <v>122</v>
      </c>
      <c r="S22" s="12">
        <v>20</v>
      </c>
      <c r="T22" s="42">
        <f>IF(S22="","",VLOOKUP(S22,Tabel!$A$1:$B$106,2,FALSE))</f>
        <v>110</v>
      </c>
      <c r="U22" s="12">
        <v>21</v>
      </c>
      <c r="V22" s="42">
        <f>IF(U22="","",VLOOKUP(U22,Tabel!$A$1:$B$106,2,FALSE))</f>
        <v>107</v>
      </c>
      <c r="W22" s="86">
        <f t="shared" si="0"/>
        <v>621</v>
      </c>
      <c r="X22" s="86">
        <f t="shared" si="1"/>
        <v>0</v>
      </c>
      <c r="Y22" s="96">
        <f>SUMPRODUCT(LARGE(AA22:AI22,{1,2,3,4,5,6}))+X22</f>
        <v>621</v>
      </c>
      <c r="Z22" s="115">
        <f t="shared" si="2"/>
        <v>6</v>
      </c>
      <c r="AA22" s="90">
        <f t="shared" si="3"/>
      </c>
      <c r="AB22" s="90">
        <f t="shared" si="4"/>
        <v>95</v>
      </c>
      <c r="AC22" s="89">
        <f t="shared" si="5"/>
        <v>80</v>
      </c>
      <c r="AD22" s="89">
        <f t="shared" si="6"/>
      </c>
      <c r="AE22" s="90">
        <f t="shared" si="7"/>
        <v>107</v>
      </c>
      <c r="AF22" s="90">
        <f t="shared" si="8"/>
        <v>0</v>
      </c>
      <c r="AG22" s="90">
        <f t="shared" si="9"/>
        <v>122</v>
      </c>
      <c r="AH22" s="90">
        <f t="shared" si="10"/>
        <v>110</v>
      </c>
      <c r="AI22" s="90">
        <f t="shared" si="11"/>
        <v>107</v>
      </c>
    </row>
    <row r="23" spans="1:35" ht="15.75" customHeight="1">
      <c r="A23" s="12"/>
      <c r="B23" s="19"/>
      <c r="C23" s="25"/>
      <c r="D23" s="19"/>
      <c r="E23" s="28"/>
      <c r="F23" s="42"/>
      <c r="G23" s="28"/>
      <c r="H23" s="42"/>
      <c r="I23" s="28"/>
      <c r="J23" s="42"/>
      <c r="K23" s="11"/>
      <c r="L23" s="42"/>
      <c r="M23" s="11"/>
      <c r="N23" s="42"/>
      <c r="O23" s="11"/>
      <c r="P23" s="42"/>
      <c r="Q23" s="11"/>
      <c r="R23" s="42"/>
      <c r="S23" s="12"/>
      <c r="T23" s="42"/>
      <c r="U23" s="12"/>
      <c r="V23" s="42"/>
      <c r="W23" s="86"/>
      <c r="X23" s="86"/>
      <c r="Y23" s="96"/>
      <c r="Z23" s="115"/>
      <c r="AA23" s="90"/>
      <c r="AB23" s="90"/>
      <c r="AC23" s="89"/>
      <c r="AD23" s="89"/>
      <c r="AE23" s="90"/>
      <c r="AF23" s="90"/>
      <c r="AG23" s="90"/>
      <c r="AH23" s="90"/>
      <c r="AI23" s="90"/>
    </row>
    <row r="24" spans="1:35" ht="15.75" customHeight="1">
      <c r="A24" s="12"/>
      <c r="B24" s="19" t="s">
        <v>59</v>
      </c>
      <c r="C24" s="25">
        <v>95</v>
      </c>
      <c r="D24" s="19" t="s">
        <v>32</v>
      </c>
      <c r="E24" s="28">
        <v>5</v>
      </c>
      <c r="F24" s="42">
        <f>IF(E24="","",VLOOKUP(E24,Tabel!$A$1:$B$106,2,FALSE))</f>
        <v>175</v>
      </c>
      <c r="G24" s="28">
        <v>13</v>
      </c>
      <c r="H24" s="42">
        <f>IF(G24="","",VLOOKUP(G24,Tabel!$A$1:$B$106,2,FALSE))</f>
        <v>138</v>
      </c>
      <c r="I24" s="28">
        <v>9</v>
      </c>
      <c r="J24" s="42">
        <f>IF(I24="","",VLOOKUP(I24,Tabel!$A$1:$B$106,2,FALSE))</f>
        <v>155</v>
      </c>
      <c r="K24" s="11">
        <v>6</v>
      </c>
      <c r="L24" s="42">
        <f>IF(K24="","",VLOOKUP(K24,Tabel!$A$1:$B$106,2,FALSE))</f>
        <v>170</v>
      </c>
      <c r="M24" s="11"/>
      <c r="N24" s="42">
        <f>IF(M24="","",VLOOKUP(M24,Tabel!$A$1:$B$106,2,FALSE))</f>
      </c>
      <c r="O24" s="11"/>
      <c r="P24" s="42"/>
      <c r="Q24" s="11"/>
      <c r="R24" s="42"/>
      <c r="S24" s="12"/>
      <c r="T24" s="42"/>
      <c r="U24" s="12">
        <v>10</v>
      </c>
      <c r="V24" s="42">
        <f>IF(U24="","",VLOOKUP(U24,Tabel!$A$1:$B$106,2,FALSE))</f>
        <v>150</v>
      </c>
      <c r="W24" s="86">
        <f aca="true" t="shared" si="12" ref="W24:W55">SUM(F24,H24,J24,L24,N24,P24,R24,T24,V24)</f>
        <v>788</v>
      </c>
      <c r="X24" s="86">
        <f aca="true" t="shared" si="13" ref="X24:X48">IF(COUNT(F24,H24,J24,L24,N24,P24,R24,T24,V24)=7,5,IF(COUNT(F24,H24,J24,L24,N24,P24,R24,T24,V24)=8,15,IF(COUNT(F24,H24,J24,L24,N24,P24,R24,T24,V24)=9,30,0)))</f>
        <v>0</v>
      </c>
      <c r="Y24" s="96">
        <f>SUMPRODUCT(LARGE(AA24:AI24,{1,2,3,4,5,6}))+X24</f>
        <v>788</v>
      </c>
      <c r="Z24" s="115">
        <f aca="true" t="shared" si="14" ref="Z24:Z55">COUNTA(E24,G24,I24,K24,M24,O24,Q24,S24,U24)</f>
        <v>5</v>
      </c>
      <c r="AA24" s="90">
        <f t="shared" si="3"/>
        <v>175</v>
      </c>
      <c r="AB24" s="90">
        <f t="shared" si="4"/>
        <v>138</v>
      </c>
      <c r="AC24" s="89">
        <f t="shared" si="5"/>
        <v>155</v>
      </c>
      <c r="AD24" s="89">
        <f t="shared" si="6"/>
        <v>170</v>
      </c>
      <c r="AE24" s="90">
        <f t="shared" si="7"/>
      </c>
      <c r="AF24" s="90">
        <f t="shared" si="8"/>
        <v>0</v>
      </c>
      <c r="AG24" s="90">
        <f t="shared" si="9"/>
        <v>0</v>
      </c>
      <c r="AH24" s="90">
        <f t="shared" si="10"/>
        <v>0</v>
      </c>
      <c r="AI24" s="90">
        <f t="shared" si="11"/>
        <v>150</v>
      </c>
    </row>
    <row r="25" spans="1:35" ht="15.75" customHeight="1">
      <c r="A25" s="12"/>
      <c r="B25" s="73" t="s">
        <v>60</v>
      </c>
      <c r="C25" s="75">
        <v>95</v>
      </c>
      <c r="D25" s="73" t="s">
        <v>30</v>
      </c>
      <c r="E25" s="77">
        <v>8</v>
      </c>
      <c r="F25" s="76">
        <f>IF(E25="","",VLOOKUP(E25,Tabel!$A$1:$B$106,2,FALSE))</f>
        <v>160</v>
      </c>
      <c r="G25" s="77">
        <v>11</v>
      </c>
      <c r="H25" s="76">
        <f>IF(G25="","",VLOOKUP(G25,Tabel!$A$1:$B$106,2,FALSE))</f>
        <v>146</v>
      </c>
      <c r="I25" s="77">
        <v>12</v>
      </c>
      <c r="J25" s="76">
        <f>IF(I25="","",VLOOKUP(I25,Tabel!$A$1:$B$106,2,FALSE))</f>
        <v>142</v>
      </c>
      <c r="K25" s="78"/>
      <c r="L25" s="76">
        <f>IF(K25="","",VLOOKUP(K25,Tabel!$A$1:$B$106,2,FALSE))</f>
      </c>
      <c r="M25" s="78"/>
      <c r="N25" s="76">
        <f>IF(M25="","",VLOOKUP(M25,Tabel!$A$1:$B$106,2,FALSE))</f>
      </c>
      <c r="O25" s="78">
        <v>9</v>
      </c>
      <c r="P25" s="76">
        <f>IF(O25="","",VLOOKUP(O25,Tabel!$A$1:$B$106,2,FALSE))</f>
        <v>155</v>
      </c>
      <c r="Q25" s="78">
        <v>7</v>
      </c>
      <c r="R25" s="76">
        <f>IF(Q25="","",VLOOKUP(Q25,Tabel!$A$1:$B$106,2,FALSE))</f>
        <v>165</v>
      </c>
      <c r="S25" s="79"/>
      <c r="T25" s="76"/>
      <c r="U25" s="79"/>
      <c r="V25" s="76"/>
      <c r="W25" s="80">
        <f t="shared" si="12"/>
        <v>768</v>
      </c>
      <c r="X25" s="80">
        <f t="shared" si="13"/>
        <v>0</v>
      </c>
      <c r="Y25" s="93">
        <f>SUMPRODUCT(LARGE(AA25:AI25,{1,2,3,4,5,6}))+X25</f>
        <v>768</v>
      </c>
      <c r="Z25" s="115">
        <f t="shared" si="14"/>
        <v>5</v>
      </c>
      <c r="AA25" s="90">
        <f t="shared" si="3"/>
        <v>160</v>
      </c>
      <c r="AB25" s="90">
        <f t="shared" si="4"/>
        <v>146</v>
      </c>
      <c r="AC25" s="89">
        <f t="shared" si="5"/>
        <v>142</v>
      </c>
      <c r="AD25" s="89">
        <f t="shared" si="6"/>
      </c>
      <c r="AE25" s="90">
        <f t="shared" si="7"/>
      </c>
      <c r="AF25" s="90">
        <f t="shared" si="8"/>
        <v>155</v>
      </c>
      <c r="AG25" s="90">
        <f t="shared" si="9"/>
        <v>165</v>
      </c>
      <c r="AH25" s="90">
        <f t="shared" si="10"/>
        <v>0</v>
      </c>
      <c r="AI25" s="90">
        <f t="shared" si="11"/>
        <v>0</v>
      </c>
    </row>
    <row r="26" spans="1:35" ht="15.75" customHeight="1">
      <c r="A26" s="12"/>
      <c r="B26" s="19" t="s">
        <v>393</v>
      </c>
      <c r="C26" s="25">
        <v>95</v>
      </c>
      <c r="D26" s="19" t="s">
        <v>31</v>
      </c>
      <c r="E26" s="28"/>
      <c r="F26" s="42">
        <f>IF(E26="","",VLOOKUP(E26,Tabel!$A$1:$B$106,2,FALSE))</f>
      </c>
      <c r="G26" s="28">
        <v>9</v>
      </c>
      <c r="H26" s="42">
        <f>IF(G26="","",VLOOKUP(G26,Tabel!$A$1:$B$106,2,FALSE))</f>
        <v>155</v>
      </c>
      <c r="I26" s="28">
        <v>11</v>
      </c>
      <c r="J26" s="42">
        <f>IF(I26="","",VLOOKUP(I26,Tabel!$A$1:$B$106,2,FALSE))</f>
        <v>146</v>
      </c>
      <c r="K26" s="11"/>
      <c r="L26" s="42">
        <f>IF(K26="","",VLOOKUP(K26,Tabel!$A$1:$B$106,2,FALSE))</f>
      </c>
      <c r="M26" s="11"/>
      <c r="N26" s="42">
        <f>IF(M26="","",VLOOKUP(M26,Tabel!$A$1:$B$106,2,FALSE))</f>
      </c>
      <c r="O26" s="11">
        <v>8</v>
      </c>
      <c r="P26" s="42">
        <f>IF(O26="","",VLOOKUP(O26,Tabel!$A$1:$B$106,2,FALSE))</f>
        <v>160</v>
      </c>
      <c r="Q26" s="11">
        <v>10</v>
      </c>
      <c r="R26" s="42">
        <f>IF(Q26="","",VLOOKUP(Q26,Tabel!$A$1:$B$106,2,FALSE))</f>
        <v>150</v>
      </c>
      <c r="S26" s="12"/>
      <c r="T26" s="42"/>
      <c r="U26" s="12">
        <v>13</v>
      </c>
      <c r="V26" s="42">
        <f>IF(U26="","",VLOOKUP(U26,Tabel!$A$1:$B$106,2,FALSE))</f>
        <v>138</v>
      </c>
      <c r="W26" s="86">
        <f t="shared" si="12"/>
        <v>749</v>
      </c>
      <c r="X26" s="86">
        <f t="shared" si="13"/>
        <v>0</v>
      </c>
      <c r="Y26" s="96">
        <f>SUMPRODUCT(LARGE(AA26:AI26,{1,2,3,4,5,6}))+X26</f>
        <v>749</v>
      </c>
      <c r="Z26" s="115">
        <f t="shared" si="14"/>
        <v>5</v>
      </c>
      <c r="AA26" s="90">
        <f t="shared" si="3"/>
      </c>
      <c r="AB26" s="90">
        <f t="shared" si="4"/>
        <v>155</v>
      </c>
      <c r="AC26" s="89">
        <f t="shared" si="5"/>
        <v>146</v>
      </c>
      <c r="AD26" s="89">
        <f t="shared" si="6"/>
      </c>
      <c r="AE26" s="90">
        <f t="shared" si="7"/>
      </c>
      <c r="AF26" s="90">
        <f t="shared" si="8"/>
        <v>160</v>
      </c>
      <c r="AG26" s="90">
        <f t="shared" si="9"/>
        <v>150</v>
      </c>
      <c r="AH26" s="90">
        <f t="shared" si="10"/>
        <v>0</v>
      </c>
      <c r="AI26" s="90">
        <f t="shared" si="11"/>
        <v>138</v>
      </c>
    </row>
    <row r="27" spans="1:35" ht="15.75" customHeight="1">
      <c r="A27" s="12"/>
      <c r="B27" s="19" t="s">
        <v>557</v>
      </c>
      <c r="C27" s="25">
        <v>95</v>
      </c>
      <c r="D27" s="19" t="s">
        <v>25</v>
      </c>
      <c r="E27" s="28"/>
      <c r="F27" s="42">
        <f>IF(E27="","",VLOOKUP(E27,Tabel!$A$1:$B$106,2,FALSE))</f>
      </c>
      <c r="G27" s="28"/>
      <c r="H27" s="42">
        <f>IF(G27="","",VLOOKUP(G27,Tabel!$A$1:$B$106,2,FALSE))</f>
      </c>
      <c r="I27" s="28">
        <v>21</v>
      </c>
      <c r="J27" s="42">
        <f>IF(I27="","",VLOOKUP(I27,Tabel!$A$1:$B$106,2,FALSE))</f>
        <v>107</v>
      </c>
      <c r="K27" s="11"/>
      <c r="L27" s="42">
        <f>IF(K27="","",VLOOKUP(K27,Tabel!$A$1:$B$106,2,FALSE))</f>
      </c>
      <c r="M27" s="11">
        <v>15</v>
      </c>
      <c r="N27" s="42">
        <f>IF(M27="","",VLOOKUP(M27,Tabel!$A$1:$B$106,2,FALSE))</f>
        <v>130</v>
      </c>
      <c r="O27" s="11">
        <v>14</v>
      </c>
      <c r="P27" s="42">
        <f>IF(O27="","",VLOOKUP(O27,Tabel!$A$1:$B$106,2,FALSE))</f>
        <v>134</v>
      </c>
      <c r="Q27" s="11">
        <v>13</v>
      </c>
      <c r="R27" s="42">
        <f>IF(Q27="","",VLOOKUP(Q27,Tabel!$A$1:$B$106,2,FALSE))</f>
        <v>138</v>
      </c>
      <c r="S27" s="12">
        <v>14</v>
      </c>
      <c r="T27" s="42">
        <f>IF(S27="","",VLOOKUP(S27,Tabel!$A$1:$B$106,2,FALSE))</f>
        <v>134</v>
      </c>
      <c r="U27" s="12"/>
      <c r="V27" s="42"/>
      <c r="W27" s="86">
        <f t="shared" si="12"/>
        <v>643</v>
      </c>
      <c r="X27" s="86">
        <f t="shared" si="13"/>
        <v>0</v>
      </c>
      <c r="Y27" s="96">
        <f>SUMPRODUCT(LARGE(AA27:AI27,{1,2,3,4,5,6}))+X27</f>
        <v>643</v>
      </c>
      <c r="Z27" s="115">
        <f t="shared" si="14"/>
        <v>5</v>
      </c>
      <c r="AA27" s="90">
        <f t="shared" si="3"/>
      </c>
      <c r="AB27" s="90">
        <f t="shared" si="4"/>
      </c>
      <c r="AC27" s="89">
        <f t="shared" si="5"/>
        <v>107</v>
      </c>
      <c r="AD27" s="89">
        <f t="shared" si="6"/>
      </c>
      <c r="AE27" s="90">
        <f t="shared" si="7"/>
        <v>130</v>
      </c>
      <c r="AF27" s="90">
        <f t="shared" si="8"/>
        <v>134</v>
      </c>
      <c r="AG27" s="90">
        <f t="shared" si="9"/>
        <v>138</v>
      </c>
      <c r="AH27" s="90">
        <f t="shared" si="10"/>
        <v>134</v>
      </c>
      <c r="AI27" s="90">
        <f t="shared" si="11"/>
        <v>0</v>
      </c>
    </row>
    <row r="28" spans="1:35" ht="15.75" customHeight="1">
      <c r="A28" s="12"/>
      <c r="B28" s="19" t="s">
        <v>395</v>
      </c>
      <c r="C28" s="25">
        <v>95</v>
      </c>
      <c r="D28" s="19" t="s">
        <v>26</v>
      </c>
      <c r="E28" s="28">
        <v>11</v>
      </c>
      <c r="F28" s="42">
        <f>IF(E28="","",VLOOKUP(E28,Tabel!$A$1:$B$106,2,FALSE))</f>
        <v>146</v>
      </c>
      <c r="G28" s="28"/>
      <c r="H28" s="42">
        <f>IF(G28="","",VLOOKUP(G28,Tabel!$A$1:$B$106,2,FALSE))</f>
      </c>
      <c r="I28" s="28">
        <v>14</v>
      </c>
      <c r="J28" s="42">
        <f>IF(I28="","",VLOOKUP(I28,Tabel!$A$1:$B$106,2,FALSE))</f>
        <v>134</v>
      </c>
      <c r="K28" s="11"/>
      <c r="L28" s="42">
        <f>IF(K28="","",VLOOKUP(K28,Tabel!$A$1:$B$106,2,FALSE))</f>
      </c>
      <c r="M28" s="11">
        <v>12</v>
      </c>
      <c r="N28" s="42">
        <f>IF(M28="","",VLOOKUP(M28,Tabel!$A$1:$B$106,2,FALSE))</f>
        <v>142</v>
      </c>
      <c r="O28" s="11"/>
      <c r="P28" s="42"/>
      <c r="Q28" s="11"/>
      <c r="R28" s="42"/>
      <c r="S28" s="12">
        <v>9</v>
      </c>
      <c r="T28" s="42">
        <f>IF(S28="","",VLOOKUP(S28,Tabel!$A$1:$B$106,2,FALSE))</f>
        <v>155</v>
      </c>
      <c r="U28" s="12"/>
      <c r="V28" s="42"/>
      <c r="W28" s="86">
        <f t="shared" si="12"/>
        <v>577</v>
      </c>
      <c r="X28" s="86">
        <f t="shared" si="13"/>
        <v>0</v>
      </c>
      <c r="Y28" s="96">
        <f>SUMPRODUCT(LARGE(AA28:AI28,{1,2,3,4,5,6}))+X28</f>
        <v>577</v>
      </c>
      <c r="Z28" s="115">
        <f t="shared" si="14"/>
        <v>4</v>
      </c>
      <c r="AA28" s="90">
        <f t="shared" si="3"/>
        <v>146</v>
      </c>
      <c r="AB28" s="90">
        <f t="shared" si="4"/>
      </c>
      <c r="AC28" s="89">
        <f t="shared" si="5"/>
        <v>134</v>
      </c>
      <c r="AD28" s="89">
        <f t="shared" si="6"/>
      </c>
      <c r="AE28" s="90">
        <f t="shared" si="7"/>
        <v>142</v>
      </c>
      <c r="AF28" s="90">
        <f t="shared" si="8"/>
        <v>0</v>
      </c>
      <c r="AG28" s="90">
        <f t="shared" si="9"/>
        <v>0</v>
      </c>
      <c r="AH28" s="90">
        <f t="shared" si="10"/>
        <v>155</v>
      </c>
      <c r="AI28" s="90">
        <f t="shared" si="11"/>
        <v>0</v>
      </c>
    </row>
    <row r="29" spans="1:35" ht="15.75" customHeight="1">
      <c r="A29" s="12"/>
      <c r="B29" s="73" t="s">
        <v>548</v>
      </c>
      <c r="C29" s="75">
        <v>94</v>
      </c>
      <c r="D29" s="73" t="s">
        <v>30</v>
      </c>
      <c r="E29" s="77"/>
      <c r="F29" s="76">
        <f>IF(E29="","",VLOOKUP(E29,Tabel!$A$1:$B$106,2,FALSE))</f>
      </c>
      <c r="G29" s="77"/>
      <c r="H29" s="76">
        <f>IF(G29="","",VLOOKUP(G29,Tabel!$A$1:$B$106,2,FALSE))</f>
      </c>
      <c r="I29" s="77">
        <v>3</v>
      </c>
      <c r="J29" s="76">
        <f>IF(I29="","",VLOOKUP(I29,Tabel!$A$1:$B$106,2,FALSE))</f>
        <v>185</v>
      </c>
      <c r="K29" s="78"/>
      <c r="L29" s="76">
        <f>IF(K29="","",VLOOKUP(K29,Tabel!$A$1:$B$106,2,FALSE))</f>
      </c>
      <c r="M29" s="78"/>
      <c r="N29" s="76"/>
      <c r="O29" s="87">
        <v>2</v>
      </c>
      <c r="P29" s="76">
        <f>IF(O29="","",VLOOKUP(O29,Tabel!$A$1:$B$106,2,FALSE))</f>
        <v>190</v>
      </c>
      <c r="Q29" s="87">
        <v>4</v>
      </c>
      <c r="R29" s="76">
        <f>IF(Q29="","",VLOOKUP(Q29,Tabel!$A$1:$B$106,2,FALSE))</f>
        <v>180</v>
      </c>
      <c r="S29" s="79"/>
      <c r="T29" s="76"/>
      <c r="U29" s="79"/>
      <c r="V29" s="76"/>
      <c r="W29" s="80">
        <f t="shared" si="12"/>
        <v>555</v>
      </c>
      <c r="X29" s="80">
        <f t="shared" si="13"/>
        <v>0</v>
      </c>
      <c r="Y29" s="93">
        <f>SUMPRODUCT(LARGE(AA29:AI29,{1,2,3,4,5,6}))+X29</f>
        <v>555</v>
      </c>
      <c r="Z29" s="115">
        <f t="shared" si="14"/>
        <v>3</v>
      </c>
      <c r="AA29" s="90">
        <f t="shared" si="3"/>
      </c>
      <c r="AB29" s="90">
        <f t="shared" si="4"/>
      </c>
      <c r="AC29" s="89">
        <f t="shared" si="5"/>
        <v>185</v>
      </c>
      <c r="AD29" s="89">
        <f t="shared" si="6"/>
      </c>
      <c r="AE29" s="90">
        <f t="shared" si="7"/>
        <v>0</v>
      </c>
      <c r="AF29" s="90">
        <f t="shared" si="8"/>
        <v>190</v>
      </c>
      <c r="AG29" s="90">
        <f t="shared" si="9"/>
        <v>180</v>
      </c>
      <c r="AH29" s="90">
        <f t="shared" si="10"/>
        <v>0</v>
      </c>
      <c r="AI29" s="90">
        <f t="shared" si="11"/>
        <v>0</v>
      </c>
    </row>
    <row r="30" spans="1:35" ht="15.75" customHeight="1">
      <c r="A30" s="12"/>
      <c r="B30" s="19" t="s">
        <v>399</v>
      </c>
      <c r="C30" s="25">
        <v>95</v>
      </c>
      <c r="D30" s="19" t="s">
        <v>28</v>
      </c>
      <c r="E30" s="28"/>
      <c r="F30" s="42">
        <f>IF(E30="","",VLOOKUP(E30,Tabel!$A$1:$B$106,2,FALSE))</f>
      </c>
      <c r="G30" s="28">
        <v>10</v>
      </c>
      <c r="H30" s="42">
        <f>IF(G30="","",VLOOKUP(G30,Tabel!$A$1:$B$106,2,FALSE))</f>
        <v>150</v>
      </c>
      <c r="I30" s="28"/>
      <c r="J30" s="42">
        <f>IF(I30="","",VLOOKUP(I30,Tabel!$A$1:$B$106,2,FALSE))</f>
      </c>
      <c r="K30" s="11">
        <v>11</v>
      </c>
      <c r="L30" s="42">
        <f>IF(K30="","",VLOOKUP(K30,Tabel!$A$1:$B$106,2,FALSE))</f>
        <v>146</v>
      </c>
      <c r="M30" s="11"/>
      <c r="N30" s="42">
        <f>IF(M30="","",VLOOKUP(M30,Tabel!$A$1:$B$106,2,FALSE))</f>
      </c>
      <c r="O30" s="11"/>
      <c r="P30" s="42"/>
      <c r="Q30" s="11"/>
      <c r="R30" s="42"/>
      <c r="S30" s="12">
        <v>12</v>
      </c>
      <c r="T30" s="42">
        <f>IF(S30="","",VLOOKUP(S30,Tabel!$A$1:$B$106,2,FALSE))</f>
        <v>142</v>
      </c>
      <c r="U30" s="12">
        <v>19</v>
      </c>
      <c r="V30" s="42">
        <f>IF(U30="","",VLOOKUP(U30,Tabel!$A$1:$B$106,2,FALSE))</f>
        <v>114</v>
      </c>
      <c r="W30" s="86">
        <f t="shared" si="12"/>
        <v>552</v>
      </c>
      <c r="X30" s="86">
        <f t="shared" si="13"/>
        <v>0</v>
      </c>
      <c r="Y30" s="96">
        <f>SUMPRODUCT(LARGE(AA30:AI30,{1,2,3,4,5,6}))+X30</f>
        <v>552</v>
      </c>
      <c r="Z30" s="115">
        <f t="shared" si="14"/>
        <v>4</v>
      </c>
      <c r="AA30" s="90">
        <f t="shared" si="3"/>
      </c>
      <c r="AB30" s="90">
        <f t="shared" si="4"/>
        <v>150</v>
      </c>
      <c r="AC30" s="89">
        <f t="shared" si="5"/>
      </c>
      <c r="AD30" s="89">
        <f t="shared" si="6"/>
        <v>146</v>
      </c>
      <c r="AE30" s="90">
        <f t="shared" si="7"/>
      </c>
      <c r="AF30" s="90">
        <f t="shared" si="8"/>
        <v>0</v>
      </c>
      <c r="AG30" s="90">
        <f t="shared" si="9"/>
        <v>0</v>
      </c>
      <c r="AH30" s="90">
        <f t="shared" si="10"/>
        <v>142</v>
      </c>
      <c r="AI30" s="90">
        <f t="shared" si="11"/>
        <v>114</v>
      </c>
    </row>
    <row r="31" spans="1:35" ht="15.75" customHeight="1">
      <c r="A31" s="12"/>
      <c r="B31" s="19" t="s">
        <v>112</v>
      </c>
      <c r="C31" s="25">
        <v>94</v>
      </c>
      <c r="D31" s="19" t="s">
        <v>29</v>
      </c>
      <c r="E31" s="28">
        <v>26</v>
      </c>
      <c r="F31" s="42">
        <f>IF(E31="","",VLOOKUP(E31,Tabel!$A$1:$B$106,2,FALSE))</f>
        <v>92</v>
      </c>
      <c r="G31" s="28">
        <v>22</v>
      </c>
      <c r="H31" s="42">
        <f>IF(G31="","",VLOOKUP(G31,Tabel!$A$1:$B$106,2,FALSE))</f>
        <v>104</v>
      </c>
      <c r="I31" s="28">
        <v>24</v>
      </c>
      <c r="J31" s="42">
        <f>IF(I31="","",VLOOKUP(I31,Tabel!$A$1:$B$106,2,FALSE))</f>
        <v>98</v>
      </c>
      <c r="K31" s="13"/>
      <c r="L31" s="42">
        <f>IF(K31="","",VLOOKUP(K31,Tabel!$A$1:$B$106,2,FALSE))</f>
      </c>
      <c r="M31" s="13">
        <v>14</v>
      </c>
      <c r="N31" s="42">
        <f>IF(M31="","",VLOOKUP(M31,Tabel!$A$1:$B$106,2,FALSE))</f>
        <v>134</v>
      </c>
      <c r="O31" s="13"/>
      <c r="P31" s="42"/>
      <c r="Q31" s="11">
        <v>19</v>
      </c>
      <c r="R31" s="42">
        <f>IF(Q31="","",VLOOKUP(Q31,Tabel!$A$1:$B$106,2,FALSE))</f>
        <v>114</v>
      </c>
      <c r="S31" s="12"/>
      <c r="T31" s="42"/>
      <c r="U31" s="12"/>
      <c r="V31" s="42"/>
      <c r="W31" s="86">
        <f t="shared" si="12"/>
        <v>542</v>
      </c>
      <c r="X31" s="86">
        <f t="shared" si="13"/>
        <v>0</v>
      </c>
      <c r="Y31" s="96">
        <f>SUMPRODUCT(LARGE(AA31:AI31,{1,2,3,4,5,6}))+X31</f>
        <v>542</v>
      </c>
      <c r="Z31" s="115">
        <f t="shared" si="14"/>
        <v>5</v>
      </c>
      <c r="AA31" s="90">
        <f t="shared" si="3"/>
        <v>92</v>
      </c>
      <c r="AB31" s="90">
        <f t="shared" si="4"/>
        <v>104</v>
      </c>
      <c r="AC31" s="89">
        <f t="shared" si="5"/>
        <v>98</v>
      </c>
      <c r="AD31" s="89">
        <f t="shared" si="6"/>
      </c>
      <c r="AE31" s="90">
        <f t="shared" si="7"/>
        <v>134</v>
      </c>
      <c r="AF31" s="90">
        <f t="shared" si="8"/>
        <v>0</v>
      </c>
      <c r="AG31" s="90">
        <f t="shared" si="9"/>
        <v>114</v>
      </c>
      <c r="AH31" s="90">
        <f t="shared" si="10"/>
        <v>0</v>
      </c>
      <c r="AI31" s="90">
        <f t="shared" si="11"/>
        <v>0</v>
      </c>
    </row>
    <row r="32" spans="1:35" ht="15.75" customHeight="1">
      <c r="A32" s="12"/>
      <c r="B32" s="19" t="s">
        <v>552</v>
      </c>
      <c r="C32" s="25">
        <v>95</v>
      </c>
      <c r="D32" s="19" t="s">
        <v>34</v>
      </c>
      <c r="E32" s="28"/>
      <c r="F32" s="42">
        <f>IF(E32="","",VLOOKUP(E32,Tabel!$A$1:$B$106,2,FALSE))</f>
      </c>
      <c r="G32" s="28"/>
      <c r="H32" s="42">
        <f>IF(G32="","",VLOOKUP(G32,Tabel!$A$1:$B$106,2,FALSE))</f>
      </c>
      <c r="I32" s="28">
        <v>16</v>
      </c>
      <c r="J32" s="42">
        <f>IF(I32="","",VLOOKUP(I32,Tabel!$A$1:$B$106,2,FALSE))</f>
        <v>126</v>
      </c>
      <c r="K32" s="16"/>
      <c r="L32" s="42">
        <f>IF(K32="","",VLOOKUP(K32,Tabel!$A$1:$B$106,2,FALSE))</f>
      </c>
      <c r="M32" s="16"/>
      <c r="N32" s="42"/>
      <c r="O32" s="16"/>
      <c r="P32" s="42"/>
      <c r="Q32" s="16">
        <v>11</v>
      </c>
      <c r="R32" s="42">
        <f>IF(Q32="","",VLOOKUP(Q32,Tabel!$A$1:$B$106,2,FALSE))</f>
        <v>146</v>
      </c>
      <c r="S32" s="15">
        <v>13</v>
      </c>
      <c r="T32" s="42">
        <f>IF(S32="","",VLOOKUP(S32,Tabel!$A$1:$B$106,2,FALSE))</f>
        <v>138</v>
      </c>
      <c r="U32" s="15">
        <v>18</v>
      </c>
      <c r="V32" s="42">
        <f>IF(U32="","",VLOOKUP(U32,Tabel!$A$1:$B$106,2,FALSE))</f>
        <v>118</v>
      </c>
      <c r="W32" s="86">
        <f t="shared" si="12"/>
        <v>528</v>
      </c>
      <c r="X32" s="86">
        <f t="shared" si="13"/>
        <v>0</v>
      </c>
      <c r="Y32" s="96">
        <f>SUMPRODUCT(LARGE(AA32:AI32,{1,2,3,4,5,6}))+X32</f>
        <v>528</v>
      </c>
      <c r="Z32" s="115">
        <f t="shared" si="14"/>
        <v>4</v>
      </c>
      <c r="AA32" s="90">
        <f t="shared" si="3"/>
      </c>
      <c r="AB32" s="90">
        <f t="shared" si="4"/>
      </c>
      <c r="AC32" s="89">
        <f t="shared" si="5"/>
        <v>126</v>
      </c>
      <c r="AD32" s="89">
        <f t="shared" si="6"/>
      </c>
      <c r="AE32" s="90">
        <f t="shared" si="7"/>
        <v>0</v>
      </c>
      <c r="AF32" s="90">
        <f t="shared" si="8"/>
        <v>0</v>
      </c>
      <c r="AG32" s="90">
        <f t="shared" si="9"/>
        <v>146</v>
      </c>
      <c r="AH32" s="90">
        <f t="shared" si="10"/>
        <v>138</v>
      </c>
      <c r="AI32" s="90">
        <f t="shared" si="11"/>
        <v>118</v>
      </c>
    </row>
    <row r="33" spans="1:35" ht="15.75" customHeight="1">
      <c r="A33" s="12"/>
      <c r="B33" s="19" t="s">
        <v>106</v>
      </c>
      <c r="C33" s="25">
        <v>94</v>
      </c>
      <c r="D33" s="19" t="s">
        <v>32</v>
      </c>
      <c r="E33" s="28">
        <v>21</v>
      </c>
      <c r="F33" s="42">
        <f>IF(E33="","",VLOOKUP(E33,Tabel!$A$1:$B$106,2,FALSE))</f>
        <v>107</v>
      </c>
      <c r="G33" s="28">
        <v>23</v>
      </c>
      <c r="H33" s="42">
        <f>IF(G33="","",VLOOKUP(G33,Tabel!$A$1:$B$106,2,FALSE))</f>
        <v>101</v>
      </c>
      <c r="I33" s="28">
        <v>28</v>
      </c>
      <c r="J33" s="42">
        <f>IF(I33="","",VLOOKUP(I33,Tabel!$A$1:$B$106,2,FALSE))</f>
        <v>86</v>
      </c>
      <c r="K33" s="11">
        <v>16</v>
      </c>
      <c r="L33" s="42">
        <f>IF(K33="","",VLOOKUP(K33,Tabel!$A$1:$B$106,2,FALSE))</f>
        <v>126</v>
      </c>
      <c r="M33" s="11"/>
      <c r="N33" s="42">
        <f>IF(M33="","",VLOOKUP(M33,Tabel!$A$1:$B$106,2,FALSE))</f>
      </c>
      <c r="O33" s="11"/>
      <c r="P33" s="42"/>
      <c r="Q33" s="11"/>
      <c r="R33" s="42"/>
      <c r="S33" s="12">
        <v>22</v>
      </c>
      <c r="T33" s="42">
        <f>IF(S33="","",VLOOKUP(S33,Tabel!$A$1:$B$106,2,FALSE))</f>
        <v>104</v>
      </c>
      <c r="U33" s="12"/>
      <c r="V33" s="42"/>
      <c r="W33" s="86">
        <f t="shared" si="12"/>
        <v>524</v>
      </c>
      <c r="X33" s="86">
        <f t="shared" si="13"/>
        <v>0</v>
      </c>
      <c r="Y33" s="96">
        <f>SUMPRODUCT(LARGE(AA33:AI33,{1,2,3,4,5,6}))+X33</f>
        <v>524</v>
      </c>
      <c r="Z33" s="115">
        <f t="shared" si="14"/>
        <v>5</v>
      </c>
      <c r="AA33" s="90">
        <f t="shared" si="3"/>
        <v>107</v>
      </c>
      <c r="AB33" s="90">
        <f t="shared" si="4"/>
        <v>101</v>
      </c>
      <c r="AC33" s="89">
        <f t="shared" si="5"/>
        <v>86</v>
      </c>
      <c r="AD33" s="89">
        <f t="shared" si="6"/>
        <v>126</v>
      </c>
      <c r="AE33" s="90">
        <f t="shared" si="7"/>
      </c>
      <c r="AF33" s="90">
        <f t="shared" si="8"/>
        <v>0</v>
      </c>
      <c r="AG33" s="90">
        <f t="shared" si="9"/>
        <v>0</v>
      </c>
      <c r="AH33" s="90">
        <f t="shared" si="10"/>
        <v>104</v>
      </c>
      <c r="AI33" s="90">
        <f t="shared" si="11"/>
        <v>0</v>
      </c>
    </row>
    <row r="34" spans="1:35" ht="15.75" customHeight="1">
      <c r="A34" s="12"/>
      <c r="B34" s="19" t="s">
        <v>68</v>
      </c>
      <c r="C34" s="25">
        <v>95</v>
      </c>
      <c r="D34" s="19" t="s">
        <v>29</v>
      </c>
      <c r="E34" s="28">
        <v>29</v>
      </c>
      <c r="F34" s="42">
        <f>IF(E34="","",VLOOKUP(E34,Tabel!$A$1:$B$106,2,FALSE))</f>
        <v>83</v>
      </c>
      <c r="G34" s="28">
        <v>24</v>
      </c>
      <c r="H34" s="42">
        <f>IF(G34="","",VLOOKUP(G34,Tabel!$A$1:$B$106,2,FALSE))</f>
        <v>98</v>
      </c>
      <c r="I34" s="28">
        <v>26</v>
      </c>
      <c r="J34" s="42">
        <f>IF(I34="","",VLOOKUP(I34,Tabel!$A$1:$B$106,2,FALSE))</f>
        <v>92</v>
      </c>
      <c r="K34" s="13"/>
      <c r="L34" s="42">
        <f>IF(K34="","",VLOOKUP(K34,Tabel!$A$1:$B$106,2,FALSE))</f>
      </c>
      <c r="M34" s="13">
        <v>20</v>
      </c>
      <c r="N34" s="42">
        <f>IF(M34="","",VLOOKUP(M34,Tabel!$A$1:$B$106,2,FALSE))</f>
        <v>110</v>
      </c>
      <c r="O34" s="13"/>
      <c r="P34" s="42"/>
      <c r="Q34" s="13">
        <v>18</v>
      </c>
      <c r="R34" s="42">
        <f>IF(Q34="","",VLOOKUP(Q34,Tabel!$A$1:$B$106,2,FALSE))</f>
        <v>118</v>
      </c>
      <c r="S34" s="14"/>
      <c r="T34" s="42"/>
      <c r="U34" s="14"/>
      <c r="V34" s="42"/>
      <c r="W34" s="86">
        <f t="shared" si="12"/>
        <v>501</v>
      </c>
      <c r="X34" s="86">
        <f t="shared" si="13"/>
        <v>0</v>
      </c>
      <c r="Y34" s="96">
        <f>SUMPRODUCT(LARGE(AA34:AI34,{1,2,3,4,5,6}))+X34</f>
        <v>501</v>
      </c>
      <c r="Z34" s="115">
        <f t="shared" si="14"/>
        <v>5</v>
      </c>
      <c r="AA34" s="90">
        <f t="shared" si="3"/>
        <v>83</v>
      </c>
      <c r="AB34" s="90">
        <f t="shared" si="4"/>
        <v>98</v>
      </c>
      <c r="AC34" s="89">
        <f t="shared" si="5"/>
        <v>92</v>
      </c>
      <c r="AD34" s="89">
        <f t="shared" si="6"/>
      </c>
      <c r="AE34" s="90">
        <f t="shared" si="7"/>
        <v>110</v>
      </c>
      <c r="AF34" s="90">
        <f t="shared" si="8"/>
        <v>0</v>
      </c>
      <c r="AG34" s="90">
        <f t="shared" si="9"/>
        <v>118</v>
      </c>
      <c r="AH34" s="90">
        <f t="shared" si="10"/>
        <v>0</v>
      </c>
      <c r="AI34" s="90">
        <f t="shared" si="11"/>
        <v>0</v>
      </c>
    </row>
    <row r="35" spans="1:35" ht="15.75" customHeight="1">
      <c r="A35" s="12"/>
      <c r="B35" s="19" t="s">
        <v>108</v>
      </c>
      <c r="C35" s="25">
        <v>94</v>
      </c>
      <c r="D35" s="19" t="s">
        <v>32</v>
      </c>
      <c r="E35" s="28"/>
      <c r="F35" s="42">
        <f>IF(E35="","",VLOOKUP(E35,Tabel!$A$1:$B$106,2,FALSE))</f>
      </c>
      <c r="G35" s="28">
        <v>7</v>
      </c>
      <c r="H35" s="42">
        <f>IF(G35="","",VLOOKUP(G35,Tabel!$A$1:$B$106,2,FALSE))</f>
        <v>165</v>
      </c>
      <c r="I35" s="28">
        <v>8</v>
      </c>
      <c r="J35" s="42">
        <f>IF(I35="","",VLOOKUP(I35,Tabel!$A$1:$B$106,2,FALSE))</f>
        <v>160</v>
      </c>
      <c r="K35" s="11">
        <v>8</v>
      </c>
      <c r="L35" s="42">
        <f>IF(K35="","",VLOOKUP(K35,Tabel!$A$1:$B$106,2,FALSE))</f>
        <v>160</v>
      </c>
      <c r="M35" s="11"/>
      <c r="N35" s="42">
        <f>IF(M35="","",VLOOKUP(M35,Tabel!$A$1:$B$106,2,FALSE))</f>
      </c>
      <c r="O35" s="11"/>
      <c r="P35" s="42"/>
      <c r="Q35" s="11"/>
      <c r="R35" s="42"/>
      <c r="S35" s="12"/>
      <c r="T35" s="42"/>
      <c r="U35" s="12"/>
      <c r="V35" s="42"/>
      <c r="W35" s="86">
        <f t="shared" si="12"/>
        <v>485</v>
      </c>
      <c r="X35" s="86">
        <f t="shared" si="13"/>
        <v>0</v>
      </c>
      <c r="Y35" s="96">
        <f>SUMPRODUCT(LARGE(AA35:AI35,{1,2,3,4,5,6}))+X35</f>
        <v>485</v>
      </c>
      <c r="Z35" s="115">
        <f t="shared" si="14"/>
        <v>3</v>
      </c>
      <c r="AA35" s="90">
        <f t="shared" si="3"/>
      </c>
      <c r="AB35" s="90">
        <f t="shared" si="4"/>
        <v>165</v>
      </c>
      <c r="AC35" s="89">
        <f t="shared" si="5"/>
        <v>160</v>
      </c>
      <c r="AD35" s="89">
        <f t="shared" si="6"/>
        <v>160</v>
      </c>
      <c r="AE35" s="90">
        <f t="shared" si="7"/>
      </c>
      <c r="AF35" s="90">
        <f t="shared" si="8"/>
        <v>0</v>
      </c>
      <c r="AG35" s="90">
        <f t="shared" si="9"/>
        <v>0</v>
      </c>
      <c r="AH35" s="90">
        <f t="shared" si="10"/>
        <v>0</v>
      </c>
      <c r="AI35" s="90">
        <f t="shared" si="11"/>
        <v>0</v>
      </c>
    </row>
    <row r="36" spans="1:35" ht="15.75" customHeight="1">
      <c r="A36" s="12"/>
      <c r="B36" s="19" t="s">
        <v>66</v>
      </c>
      <c r="C36" s="25">
        <v>95</v>
      </c>
      <c r="D36" s="19" t="s">
        <v>32</v>
      </c>
      <c r="E36" s="28">
        <v>19</v>
      </c>
      <c r="F36" s="42">
        <f>IF(E36="","",VLOOKUP(E36,Tabel!$A$1:$B$106,2,FALSE))</f>
        <v>114</v>
      </c>
      <c r="G36" s="28">
        <v>19</v>
      </c>
      <c r="H36" s="42">
        <f>IF(G36="","",VLOOKUP(G36,Tabel!$A$1:$B$106,2,FALSE))</f>
        <v>114</v>
      </c>
      <c r="I36" s="28"/>
      <c r="J36" s="42">
        <f>IF(I36="","",VLOOKUP(I36,Tabel!$A$1:$B$106,2,FALSE))</f>
      </c>
      <c r="K36" s="11"/>
      <c r="L36" s="42">
        <f>IF(K36="","",VLOOKUP(K36,Tabel!$A$1:$B$106,2,FALSE))</f>
      </c>
      <c r="M36" s="11">
        <v>18</v>
      </c>
      <c r="N36" s="42">
        <f>IF(M36="","",VLOOKUP(M36,Tabel!$A$1:$B$106,2,FALSE))</f>
        <v>118</v>
      </c>
      <c r="O36" s="11"/>
      <c r="P36" s="42"/>
      <c r="Q36" s="11">
        <v>14</v>
      </c>
      <c r="R36" s="42">
        <f>IF(Q36="","",VLOOKUP(Q36,Tabel!$A$1:$B$106,2,FALSE))</f>
        <v>134</v>
      </c>
      <c r="S36" s="12"/>
      <c r="T36" s="42"/>
      <c r="U36" s="12"/>
      <c r="V36" s="42"/>
      <c r="W36" s="86">
        <f t="shared" si="12"/>
        <v>480</v>
      </c>
      <c r="X36" s="86">
        <f t="shared" si="13"/>
        <v>0</v>
      </c>
      <c r="Y36" s="96">
        <f>SUMPRODUCT(LARGE(AA36:AI36,{1,2,3,4,5,6}))+X36</f>
        <v>480</v>
      </c>
      <c r="Z36" s="115">
        <f t="shared" si="14"/>
        <v>4</v>
      </c>
      <c r="AA36" s="90">
        <f t="shared" si="3"/>
        <v>114</v>
      </c>
      <c r="AB36" s="90">
        <f t="shared" si="4"/>
        <v>114</v>
      </c>
      <c r="AC36" s="89">
        <f t="shared" si="5"/>
      </c>
      <c r="AD36" s="89">
        <f t="shared" si="6"/>
      </c>
      <c r="AE36" s="90">
        <f t="shared" si="7"/>
        <v>118</v>
      </c>
      <c r="AF36" s="90">
        <f t="shared" si="8"/>
        <v>0</v>
      </c>
      <c r="AG36" s="90">
        <f t="shared" si="9"/>
        <v>134</v>
      </c>
      <c r="AH36" s="90">
        <f t="shared" si="10"/>
        <v>0</v>
      </c>
      <c r="AI36" s="90">
        <f t="shared" si="11"/>
        <v>0</v>
      </c>
    </row>
    <row r="37" spans="1:35" ht="15.75" customHeight="1">
      <c r="A37" s="15"/>
      <c r="B37" s="19" t="s">
        <v>613</v>
      </c>
      <c r="C37" s="25">
        <v>94</v>
      </c>
      <c r="D37" s="19" t="s">
        <v>23</v>
      </c>
      <c r="E37" s="25"/>
      <c r="F37" s="42"/>
      <c r="G37" s="25"/>
      <c r="H37" s="42"/>
      <c r="I37" s="25"/>
      <c r="J37" s="42"/>
      <c r="K37" s="11"/>
      <c r="L37" s="42"/>
      <c r="M37" s="11">
        <v>9</v>
      </c>
      <c r="N37" s="42">
        <f>IF(M37="","",VLOOKUP(M37,Tabel!$A$1:$B$106,2,FALSE))</f>
        <v>155</v>
      </c>
      <c r="O37" s="11"/>
      <c r="P37" s="42"/>
      <c r="Q37" s="11"/>
      <c r="R37" s="42"/>
      <c r="S37" s="12">
        <v>6</v>
      </c>
      <c r="T37" s="42">
        <f>IF(S37="","",VLOOKUP(S37,Tabel!$A$1:$B$106,2,FALSE))</f>
        <v>170</v>
      </c>
      <c r="U37" s="12">
        <v>12</v>
      </c>
      <c r="V37" s="42">
        <f>IF(U37="","",VLOOKUP(U37,Tabel!$A$1:$B$106,2,FALSE))</f>
        <v>142</v>
      </c>
      <c r="W37" s="86">
        <f t="shared" si="12"/>
        <v>467</v>
      </c>
      <c r="X37" s="86">
        <f t="shared" si="13"/>
        <v>0</v>
      </c>
      <c r="Y37" s="96">
        <f>SUMPRODUCT(LARGE(AA37:AI37,{1,2,3,4,5,6}))+X37</f>
        <v>467</v>
      </c>
      <c r="Z37" s="115">
        <f t="shared" si="14"/>
        <v>3</v>
      </c>
      <c r="AA37" s="90">
        <f t="shared" si="3"/>
        <v>0</v>
      </c>
      <c r="AB37" s="90">
        <f t="shared" si="4"/>
        <v>0</v>
      </c>
      <c r="AC37" s="89">
        <f t="shared" si="5"/>
        <v>0</v>
      </c>
      <c r="AD37" s="89">
        <f t="shared" si="6"/>
        <v>0</v>
      </c>
      <c r="AE37" s="90">
        <f t="shared" si="7"/>
        <v>155</v>
      </c>
      <c r="AF37" s="90">
        <f t="shared" si="8"/>
        <v>0</v>
      </c>
      <c r="AG37" s="90">
        <f t="shared" si="9"/>
        <v>0</v>
      </c>
      <c r="AH37" s="90">
        <f t="shared" si="10"/>
        <v>170</v>
      </c>
      <c r="AI37" s="90">
        <f t="shared" si="11"/>
        <v>142</v>
      </c>
    </row>
    <row r="38" spans="1:35" ht="15.75" customHeight="1">
      <c r="A38" s="12"/>
      <c r="B38" s="19" t="s">
        <v>394</v>
      </c>
      <c r="C38" s="25">
        <v>95</v>
      </c>
      <c r="D38" s="19" t="s">
        <v>29</v>
      </c>
      <c r="E38" s="28">
        <v>27</v>
      </c>
      <c r="F38" s="42">
        <f>IF(E38="","",VLOOKUP(E38,Tabel!$A$1:$B$106,2,FALSE))</f>
        <v>89</v>
      </c>
      <c r="G38" s="28">
        <v>20</v>
      </c>
      <c r="H38" s="42">
        <f>IF(G38="","",VLOOKUP(G38,Tabel!$A$1:$B$106,2,FALSE))</f>
        <v>110</v>
      </c>
      <c r="I38" s="28">
        <v>29</v>
      </c>
      <c r="J38" s="42">
        <f>IF(I38="","",VLOOKUP(I38,Tabel!$A$1:$B$106,2,FALSE))</f>
        <v>83</v>
      </c>
      <c r="K38" s="11"/>
      <c r="L38" s="42">
        <f>IF(K38="","",VLOOKUP(K38,Tabel!$A$1:$B$106,2,FALSE))</f>
      </c>
      <c r="M38" s="11">
        <v>19</v>
      </c>
      <c r="N38" s="42">
        <f>IF(M38="","",VLOOKUP(M38,Tabel!$A$1:$B$106,2,FALSE))</f>
        <v>114</v>
      </c>
      <c r="O38" s="11"/>
      <c r="P38" s="42"/>
      <c r="Q38" s="11"/>
      <c r="R38" s="42"/>
      <c r="S38" s="12"/>
      <c r="T38" s="42"/>
      <c r="U38" s="12"/>
      <c r="V38" s="42"/>
      <c r="W38" s="86">
        <f t="shared" si="12"/>
        <v>396</v>
      </c>
      <c r="X38" s="86">
        <f t="shared" si="13"/>
        <v>0</v>
      </c>
      <c r="Y38" s="96">
        <f>SUMPRODUCT(LARGE(AA38:AI38,{1,2,3,4,5,6}))+X38</f>
        <v>396</v>
      </c>
      <c r="Z38" s="115">
        <f t="shared" si="14"/>
        <v>4</v>
      </c>
      <c r="AA38" s="90">
        <f t="shared" si="3"/>
        <v>89</v>
      </c>
      <c r="AB38" s="90">
        <f t="shared" si="4"/>
        <v>110</v>
      </c>
      <c r="AC38" s="89">
        <f t="shared" si="5"/>
        <v>83</v>
      </c>
      <c r="AD38" s="89">
        <f t="shared" si="6"/>
      </c>
      <c r="AE38" s="90">
        <f t="shared" si="7"/>
        <v>114</v>
      </c>
      <c r="AF38" s="90">
        <f t="shared" si="8"/>
        <v>0</v>
      </c>
      <c r="AG38" s="90">
        <f t="shared" si="9"/>
        <v>0</v>
      </c>
      <c r="AH38" s="90">
        <f t="shared" si="10"/>
        <v>0</v>
      </c>
      <c r="AI38" s="90">
        <f t="shared" si="11"/>
        <v>0</v>
      </c>
    </row>
    <row r="39" spans="1:35" ht="15.75" customHeight="1">
      <c r="A39" s="12"/>
      <c r="B39" s="19" t="s">
        <v>547</v>
      </c>
      <c r="C39" s="25">
        <v>95</v>
      </c>
      <c r="D39" s="19" t="s">
        <v>28</v>
      </c>
      <c r="E39" s="25"/>
      <c r="F39" s="42">
        <f>IF(E39="","",VLOOKUP(E39,Tabel!$A$1:$B$106,2,FALSE))</f>
      </c>
      <c r="G39" s="25"/>
      <c r="H39" s="42">
        <f>IF(G39="","",VLOOKUP(G39,Tabel!$A$1:$B$106,2,FALSE))</f>
      </c>
      <c r="I39" s="25"/>
      <c r="J39" s="42">
        <f>IF(I39="","",VLOOKUP(I39,Tabel!$A$1:$B$106,2,FALSE))</f>
      </c>
      <c r="K39" s="11">
        <v>3</v>
      </c>
      <c r="L39" s="42">
        <f>IF(K39="","",VLOOKUP(K39,Tabel!$A$1:$B$106,2,FALSE))</f>
        <v>185</v>
      </c>
      <c r="M39" s="11"/>
      <c r="N39" s="42"/>
      <c r="O39" s="11"/>
      <c r="P39" s="42"/>
      <c r="Q39" s="11"/>
      <c r="R39" s="42"/>
      <c r="S39" s="12"/>
      <c r="T39" s="42"/>
      <c r="U39" s="12">
        <v>2</v>
      </c>
      <c r="V39" s="42">
        <f>IF(U39="","",VLOOKUP(U39,Tabel!$A$1:$B$106,2,FALSE))</f>
        <v>190</v>
      </c>
      <c r="W39" s="86">
        <f t="shared" si="12"/>
        <v>375</v>
      </c>
      <c r="X39" s="86">
        <f t="shared" si="13"/>
        <v>0</v>
      </c>
      <c r="Y39" s="96">
        <f>SUMPRODUCT(LARGE(AA39:AI39,{1,2,3,4,5,6}))+X39</f>
        <v>375</v>
      </c>
      <c r="Z39" s="115">
        <f t="shared" si="14"/>
        <v>2</v>
      </c>
      <c r="AA39" s="90">
        <f t="shared" si="3"/>
      </c>
      <c r="AB39" s="90">
        <f t="shared" si="4"/>
      </c>
      <c r="AC39" s="89">
        <f t="shared" si="5"/>
      </c>
      <c r="AD39" s="89">
        <f t="shared" si="6"/>
        <v>185</v>
      </c>
      <c r="AE39" s="90">
        <f t="shared" si="7"/>
        <v>0</v>
      </c>
      <c r="AF39" s="90">
        <f t="shared" si="8"/>
        <v>0</v>
      </c>
      <c r="AG39" s="90">
        <f t="shared" si="9"/>
        <v>0</v>
      </c>
      <c r="AH39" s="90">
        <f t="shared" si="10"/>
        <v>0</v>
      </c>
      <c r="AI39" s="90">
        <f t="shared" si="11"/>
        <v>190</v>
      </c>
    </row>
    <row r="40" spans="1:35" ht="15.75" customHeight="1">
      <c r="A40" s="12"/>
      <c r="B40" s="26" t="s">
        <v>708</v>
      </c>
      <c r="C40" s="29">
        <v>94</v>
      </c>
      <c r="D40" s="26" t="s">
        <v>23</v>
      </c>
      <c r="E40" s="26"/>
      <c r="F40" s="101"/>
      <c r="G40" s="26"/>
      <c r="H40" s="101"/>
      <c r="I40" s="26"/>
      <c r="J40" s="101"/>
      <c r="K40" s="26"/>
      <c r="L40" s="101"/>
      <c r="M40" s="26"/>
      <c r="N40" s="101"/>
      <c r="O40" s="26"/>
      <c r="P40" s="101"/>
      <c r="Q40" s="29"/>
      <c r="R40" s="101"/>
      <c r="S40" s="26">
        <v>4</v>
      </c>
      <c r="T40" s="42">
        <f>IF(S40="","",VLOOKUP(S40,Tabel!$A$1:$B$106,2,FALSE))</f>
        <v>180</v>
      </c>
      <c r="U40" s="26">
        <v>7</v>
      </c>
      <c r="V40" s="42">
        <f>IF(U40="","",VLOOKUP(U40,Tabel!$A$1:$B$106,2,FALSE))</f>
        <v>165</v>
      </c>
      <c r="W40" s="86">
        <f t="shared" si="12"/>
        <v>345</v>
      </c>
      <c r="X40" s="86">
        <f t="shared" si="13"/>
        <v>0</v>
      </c>
      <c r="Y40" s="96">
        <f>SUMPRODUCT(LARGE(AA40:AI40,{1,2,3,4,5,6}))+X40</f>
        <v>345</v>
      </c>
      <c r="Z40" s="115">
        <f t="shared" si="14"/>
        <v>2</v>
      </c>
      <c r="AA40" s="90">
        <f t="shared" si="3"/>
        <v>0</v>
      </c>
      <c r="AB40" s="90">
        <f t="shared" si="4"/>
        <v>0</v>
      </c>
      <c r="AC40" s="89">
        <f t="shared" si="5"/>
        <v>0</v>
      </c>
      <c r="AD40" s="89">
        <f t="shared" si="6"/>
        <v>0</v>
      </c>
      <c r="AE40" s="90">
        <f t="shared" si="7"/>
        <v>0</v>
      </c>
      <c r="AF40" s="90">
        <f t="shared" si="8"/>
        <v>0</v>
      </c>
      <c r="AG40" s="90">
        <f t="shared" si="9"/>
        <v>0</v>
      </c>
      <c r="AH40" s="90">
        <f t="shared" si="10"/>
        <v>180</v>
      </c>
      <c r="AI40" s="90">
        <f t="shared" si="11"/>
        <v>165</v>
      </c>
    </row>
    <row r="41" spans="1:35" ht="15.75" customHeight="1">
      <c r="A41" s="12"/>
      <c r="B41" s="19" t="s">
        <v>612</v>
      </c>
      <c r="C41" s="29">
        <v>95</v>
      </c>
      <c r="D41" s="26" t="s">
        <v>27</v>
      </c>
      <c r="E41" s="25"/>
      <c r="F41" s="42"/>
      <c r="G41" s="25"/>
      <c r="H41" s="42"/>
      <c r="I41" s="25"/>
      <c r="J41" s="42"/>
      <c r="K41" s="11"/>
      <c r="L41" s="42"/>
      <c r="M41" s="11">
        <v>7</v>
      </c>
      <c r="N41" s="42">
        <f>IF(M41="","",VLOOKUP(M41,Tabel!$A$1:$B$106,2,FALSE))</f>
        <v>165</v>
      </c>
      <c r="O41" s="11"/>
      <c r="P41" s="42"/>
      <c r="Q41" s="11"/>
      <c r="R41" s="42"/>
      <c r="S41" s="12">
        <v>5</v>
      </c>
      <c r="T41" s="42">
        <f>IF(S41="","",VLOOKUP(S41,Tabel!$A$1:$B$106,2,FALSE))</f>
        <v>175</v>
      </c>
      <c r="U41" s="12"/>
      <c r="V41" s="42"/>
      <c r="W41" s="86">
        <f t="shared" si="12"/>
        <v>340</v>
      </c>
      <c r="X41" s="86">
        <f t="shared" si="13"/>
        <v>0</v>
      </c>
      <c r="Y41" s="96">
        <f>SUMPRODUCT(LARGE(AA41:AI41,{1,2,3,4,5,6}))+X41</f>
        <v>340</v>
      </c>
      <c r="Z41" s="115">
        <f t="shared" si="14"/>
        <v>2</v>
      </c>
      <c r="AA41" s="90">
        <f t="shared" si="3"/>
        <v>0</v>
      </c>
      <c r="AB41" s="90">
        <f t="shared" si="4"/>
        <v>0</v>
      </c>
      <c r="AC41" s="89">
        <f t="shared" si="5"/>
        <v>0</v>
      </c>
      <c r="AD41" s="89">
        <f t="shared" si="6"/>
        <v>0</v>
      </c>
      <c r="AE41" s="90">
        <f t="shared" si="7"/>
        <v>165</v>
      </c>
      <c r="AF41" s="90">
        <f t="shared" si="8"/>
        <v>0</v>
      </c>
      <c r="AG41" s="90">
        <f t="shared" si="9"/>
        <v>0</v>
      </c>
      <c r="AH41" s="90">
        <f t="shared" si="10"/>
        <v>175</v>
      </c>
      <c r="AI41" s="90">
        <f t="shared" si="11"/>
        <v>0</v>
      </c>
    </row>
    <row r="42" spans="1:35" ht="15.75" customHeight="1">
      <c r="A42" s="12"/>
      <c r="B42" s="19" t="s">
        <v>102</v>
      </c>
      <c r="C42" s="25">
        <v>95</v>
      </c>
      <c r="D42" s="19" t="s">
        <v>26</v>
      </c>
      <c r="E42" s="28">
        <v>23</v>
      </c>
      <c r="F42" s="42">
        <f>IF(E42="","",VLOOKUP(E42,Tabel!$A$1:$B$106,2,FALSE))</f>
        <v>101</v>
      </c>
      <c r="G42" s="28"/>
      <c r="H42" s="42">
        <f>IF(G42="","",VLOOKUP(G42,Tabel!$A$1:$B$106,2,FALSE))</f>
      </c>
      <c r="I42" s="28"/>
      <c r="J42" s="42">
        <f>IF(I42="","",VLOOKUP(I42,Tabel!$A$1:$B$106,2,FALSE))</f>
      </c>
      <c r="K42" s="11"/>
      <c r="L42" s="42">
        <f>IF(K42="","",VLOOKUP(K42,Tabel!$A$1:$B$106,2,FALSE))</f>
      </c>
      <c r="M42" s="11"/>
      <c r="N42" s="42"/>
      <c r="O42" s="11">
        <v>18</v>
      </c>
      <c r="P42" s="42">
        <f>IF(O42="","",VLOOKUP(O42,Tabel!$A$1:$B$106,2,FALSE))</f>
        <v>118</v>
      </c>
      <c r="Q42" s="11"/>
      <c r="R42" s="42"/>
      <c r="S42" s="12">
        <v>19</v>
      </c>
      <c r="T42" s="42">
        <f>IF(S42="","",VLOOKUP(S42,Tabel!$A$1:$B$106,2,FALSE))</f>
        <v>114</v>
      </c>
      <c r="U42" s="12"/>
      <c r="V42" s="42"/>
      <c r="W42" s="86">
        <f t="shared" si="12"/>
        <v>333</v>
      </c>
      <c r="X42" s="86">
        <f t="shared" si="13"/>
        <v>0</v>
      </c>
      <c r="Y42" s="96">
        <f>SUMPRODUCT(LARGE(AA42:AI42,{1,2,3,4,5,6}))+X42</f>
        <v>333</v>
      </c>
      <c r="Z42" s="115">
        <f t="shared" si="14"/>
        <v>3</v>
      </c>
      <c r="AA42" s="90">
        <f t="shared" si="3"/>
        <v>101</v>
      </c>
      <c r="AB42" s="90">
        <f t="shared" si="4"/>
      </c>
      <c r="AC42" s="89">
        <f t="shared" si="5"/>
      </c>
      <c r="AD42" s="89">
        <f t="shared" si="6"/>
      </c>
      <c r="AE42" s="90">
        <f t="shared" si="7"/>
        <v>0</v>
      </c>
      <c r="AF42" s="90">
        <f t="shared" si="8"/>
        <v>118</v>
      </c>
      <c r="AG42" s="90">
        <f t="shared" si="9"/>
        <v>0</v>
      </c>
      <c r="AH42" s="90">
        <f t="shared" si="10"/>
        <v>114</v>
      </c>
      <c r="AI42" s="90">
        <f t="shared" si="11"/>
        <v>0</v>
      </c>
    </row>
    <row r="43" spans="1:35" ht="15.75" customHeight="1">
      <c r="A43" s="14"/>
      <c r="B43" s="19" t="s">
        <v>615</v>
      </c>
      <c r="C43" s="25">
        <v>95</v>
      </c>
      <c r="D43" s="19" t="s">
        <v>31</v>
      </c>
      <c r="E43" s="25"/>
      <c r="F43" s="42"/>
      <c r="G43" s="25"/>
      <c r="H43" s="42"/>
      <c r="I43" s="25"/>
      <c r="J43" s="42"/>
      <c r="K43" s="11"/>
      <c r="L43" s="42"/>
      <c r="M43" s="11">
        <v>22</v>
      </c>
      <c r="N43" s="42">
        <f>IF(M43="","",VLOOKUP(M43,Tabel!$A$1:$B$106,2,FALSE))</f>
        <v>104</v>
      </c>
      <c r="O43" s="11"/>
      <c r="P43" s="42"/>
      <c r="Q43" s="11"/>
      <c r="R43" s="42"/>
      <c r="S43" s="12">
        <v>23</v>
      </c>
      <c r="T43" s="42">
        <f>IF(S43="","",VLOOKUP(S43,Tabel!$A$1:$B$106,2,FALSE))</f>
        <v>101</v>
      </c>
      <c r="U43" s="12">
        <v>23</v>
      </c>
      <c r="V43" s="42">
        <f>IF(U43="","",VLOOKUP(U43,Tabel!$A$1:$B$106,2,FALSE))</f>
        <v>101</v>
      </c>
      <c r="W43" s="86">
        <f t="shared" si="12"/>
        <v>306</v>
      </c>
      <c r="X43" s="86">
        <f t="shared" si="13"/>
        <v>0</v>
      </c>
      <c r="Y43" s="96">
        <f>SUMPRODUCT(LARGE(AA43:AI43,{1,2,3,4,5,6}))+X43</f>
        <v>306</v>
      </c>
      <c r="Z43" s="115">
        <f t="shared" si="14"/>
        <v>3</v>
      </c>
      <c r="AA43" s="90">
        <f t="shared" si="3"/>
        <v>0</v>
      </c>
      <c r="AB43" s="90">
        <f t="shared" si="4"/>
        <v>0</v>
      </c>
      <c r="AC43" s="89">
        <f t="shared" si="5"/>
        <v>0</v>
      </c>
      <c r="AD43" s="89">
        <f t="shared" si="6"/>
        <v>0</v>
      </c>
      <c r="AE43" s="90">
        <f t="shared" si="7"/>
        <v>104</v>
      </c>
      <c r="AF43" s="90">
        <f t="shared" si="8"/>
        <v>0</v>
      </c>
      <c r="AG43" s="90">
        <f t="shared" si="9"/>
        <v>0</v>
      </c>
      <c r="AH43" s="90">
        <f t="shared" si="10"/>
        <v>101</v>
      </c>
      <c r="AI43" s="90">
        <f t="shared" si="11"/>
        <v>101</v>
      </c>
    </row>
    <row r="44" spans="1:35" ht="15.75" customHeight="1">
      <c r="A44" s="14"/>
      <c r="B44" s="19" t="s">
        <v>396</v>
      </c>
      <c r="C44" s="25">
        <v>94</v>
      </c>
      <c r="D44" s="19" t="s">
        <v>32</v>
      </c>
      <c r="E44" s="28"/>
      <c r="F44" s="42">
        <f>IF(E44="","",VLOOKUP(E44,Tabel!$A$1:$B$106,2,FALSE))</f>
      </c>
      <c r="G44" s="28">
        <v>14</v>
      </c>
      <c r="H44" s="42">
        <f>IF(G44="","",VLOOKUP(G44,Tabel!$A$1:$B$106,2,FALSE))</f>
        <v>134</v>
      </c>
      <c r="I44" s="28">
        <v>15</v>
      </c>
      <c r="J44" s="42">
        <f>IF(I44="","",VLOOKUP(I44,Tabel!$A$1:$B$106,2,FALSE))</f>
        <v>130</v>
      </c>
      <c r="K44" s="11"/>
      <c r="L44" s="42">
        <f>IF(K44="","",VLOOKUP(K44,Tabel!$A$1:$B$106,2,FALSE))</f>
      </c>
      <c r="M44" s="11"/>
      <c r="N44" s="42">
        <f>IF(M44="","",VLOOKUP(M44,Tabel!$A$1:$B$106,2,FALSE))</f>
      </c>
      <c r="O44" s="11"/>
      <c r="P44" s="42"/>
      <c r="Q44" s="11"/>
      <c r="R44" s="42"/>
      <c r="S44" s="12"/>
      <c r="T44" s="42"/>
      <c r="U44" s="12"/>
      <c r="V44" s="42"/>
      <c r="W44" s="86">
        <f t="shared" si="12"/>
        <v>264</v>
      </c>
      <c r="X44" s="86">
        <f t="shared" si="13"/>
        <v>0</v>
      </c>
      <c r="Y44" s="96">
        <f>SUMPRODUCT(LARGE(AA44:AI44,{1,2,3,4,5,6}))+X44</f>
        <v>264</v>
      </c>
      <c r="Z44" s="115">
        <f t="shared" si="14"/>
        <v>2</v>
      </c>
      <c r="AA44" s="90">
        <f t="shared" si="3"/>
      </c>
      <c r="AB44" s="90">
        <f t="shared" si="4"/>
        <v>134</v>
      </c>
      <c r="AC44" s="89">
        <f t="shared" si="5"/>
        <v>130</v>
      </c>
      <c r="AD44" s="89">
        <f t="shared" si="6"/>
      </c>
      <c r="AE44" s="90">
        <f t="shared" si="7"/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</row>
    <row r="45" spans="1:35" ht="15.75" customHeight="1">
      <c r="A45" s="14"/>
      <c r="B45" s="19" t="s">
        <v>555</v>
      </c>
      <c r="C45" s="25">
        <v>95</v>
      </c>
      <c r="D45" s="19" t="s">
        <v>31</v>
      </c>
      <c r="E45" s="28"/>
      <c r="F45" s="42">
        <f>IF(E45="","",VLOOKUP(E45,Tabel!$A$1:$B$106,2,FALSE))</f>
      </c>
      <c r="G45" s="28"/>
      <c r="H45" s="42">
        <f>IF(G45="","",VLOOKUP(G45,Tabel!$A$1:$B$106,2,FALSE))</f>
      </c>
      <c r="I45" s="28">
        <v>18</v>
      </c>
      <c r="J45" s="42">
        <f>IF(I45="","",VLOOKUP(I45,Tabel!$A$1:$B$106,2,FALSE))</f>
        <v>118</v>
      </c>
      <c r="K45" s="11"/>
      <c r="L45" s="42">
        <f>IF(K45="","",VLOOKUP(K45,Tabel!$A$1:$B$106,2,FALSE))</f>
      </c>
      <c r="M45" s="11"/>
      <c r="N45" s="42"/>
      <c r="O45" s="11">
        <v>13</v>
      </c>
      <c r="P45" s="42">
        <f>IF(O45="","",VLOOKUP(O45,Tabel!$A$1:$B$106,2,FALSE))</f>
        <v>138</v>
      </c>
      <c r="Q45" s="11"/>
      <c r="R45" s="42"/>
      <c r="S45" s="12"/>
      <c r="T45" s="42"/>
      <c r="U45" s="12"/>
      <c r="V45" s="42"/>
      <c r="W45" s="86">
        <f t="shared" si="12"/>
        <v>256</v>
      </c>
      <c r="X45" s="86">
        <f t="shared" si="13"/>
        <v>0</v>
      </c>
      <c r="Y45" s="96">
        <f>SUMPRODUCT(LARGE(AA45:AI45,{1,2,3,4,5,6}))+X45</f>
        <v>256</v>
      </c>
      <c r="Z45" s="115">
        <f t="shared" si="14"/>
        <v>2</v>
      </c>
      <c r="AA45" s="90">
        <f t="shared" si="3"/>
      </c>
      <c r="AB45" s="90">
        <f t="shared" si="4"/>
      </c>
      <c r="AC45" s="89">
        <f t="shared" si="5"/>
        <v>118</v>
      </c>
      <c r="AD45" s="89">
        <f t="shared" si="6"/>
      </c>
      <c r="AE45" s="90">
        <f t="shared" si="7"/>
        <v>0</v>
      </c>
      <c r="AF45" s="90">
        <f t="shared" si="8"/>
        <v>138</v>
      </c>
      <c r="AG45" s="90">
        <f t="shared" si="9"/>
        <v>0</v>
      </c>
      <c r="AH45" s="90">
        <f t="shared" si="10"/>
        <v>0</v>
      </c>
      <c r="AI45" s="90">
        <f t="shared" si="11"/>
        <v>0</v>
      </c>
    </row>
    <row r="46" spans="1:35" ht="15.75" customHeight="1">
      <c r="A46" s="12"/>
      <c r="B46" s="26" t="s">
        <v>709</v>
      </c>
      <c r="C46" s="29">
        <v>95</v>
      </c>
      <c r="D46" s="26" t="s">
        <v>40</v>
      </c>
      <c r="E46" s="26"/>
      <c r="F46" s="101"/>
      <c r="G46" s="26"/>
      <c r="H46" s="101"/>
      <c r="I46" s="26"/>
      <c r="J46" s="101"/>
      <c r="K46" s="26"/>
      <c r="L46" s="101"/>
      <c r="M46" s="26"/>
      <c r="N46" s="101"/>
      <c r="O46" s="26"/>
      <c r="P46" s="101"/>
      <c r="Q46" s="29"/>
      <c r="R46" s="101"/>
      <c r="S46" s="26">
        <v>16</v>
      </c>
      <c r="T46" s="42">
        <f>IF(S46="","",VLOOKUP(S46,Tabel!$A$1:$B$106,2,FALSE))</f>
        <v>126</v>
      </c>
      <c r="U46" s="26">
        <v>17</v>
      </c>
      <c r="V46" s="42">
        <f>IF(U46="","",VLOOKUP(U46,Tabel!$A$1:$B$106,2,FALSE))</f>
        <v>122</v>
      </c>
      <c r="W46" s="86">
        <f t="shared" si="12"/>
        <v>248</v>
      </c>
      <c r="X46" s="86">
        <f t="shared" si="13"/>
        <v>0</v>
      </c>
      <c r="Y46" s="96">
        <f>SUMPRODUCT(LARGE(AA46:AI46,{1,2,3,4,5,6}))+X46</f>
        <v>248</v>
      </c>
      <c r="Z46" s="115">
        <f t="shared" si="14"/>
        <v>2</v>
      </c>
      <c r="AA46" s="90">
        <f t="shared" si="3"/>
        <v>0</v>
      </c>
      <c r="AB46" s="90">
        <f t="shared" si="4"/>
        <v>0</v>
      </c>
      <c r="AC46" s="89">
        <f t="shared" si="5"/>
        <v>0</v>
      </c>
      <c r="AD46" s="89">
        <f t="shared" si="6"/>
        <v>0</v>
      </c>
      <c r="AE46" s="90">
        <f t="shared" si="7"/>
        <v>0</v>
      </c>
      <c r="AF46" s="90">
        <f t="shared" si="8"/>
        <v>0</v>
      </c>
      <c r="AG46" s="90">
        <f t="shared" si="9"/>
        <v>0</v>
      </c>
      <c r="AH46" s="90">
        <f t="shared" si="10"/>
        <v>126</v>
      </c>
      <c r="AI46" s="90">
        <f t="shared" si="11"/>
        <v>122</v>
      </c>
    </row>
    <row r="47" spans="1:35" ht="15.75" customHeight="1">
      <c r="A47" s="12"/>
      <c r="B47" s="19" t="s">
        <v>546</v>
      </c>
      <c r="C47" s="30">
        <v>94</v>
      </c>
      <c r="D47" s="27" t="s">
        <v>32</v>
      </c>
      <c r="E47" s="25"/>
      <c r="F47" s="42">
        <f>IF(E47="","",VLOOKUP(E47,Tabel!$A$1:$B$106,2,FALSE))</f>
      </c>
      <c r="G47" s="25"/>
      <c r="H47" s="42">
        <f>IF(G47="","",VLOOKUP(G47,Tabel!$A$1:$B$106,2,FALSE))</f>
      </c>
      <c r="I47" s="25"/>
      <c r="J47" s="42">
        <f>IF(I47="","",VLOOKUP(I47,Tabel!$A$1:$B$106,2,FALSE))</f>
      </c>
      <c r="K47" s="11">
        <v>1</v>
      </c>
      <c r="L47" s="42">
        <f>IF(K47="","",VLOOKUP(K47,Tabel!$A$1:$B$106,2,FALSE))</f>
        <v>200</v>
      </c>
      <c r="M47" s="11"/>
      <c r="N47" s="42"/>
      <c r="O47" s="11"/>
      <c r="P47" s="42"/>
      <c r="Q47" s="11"/>
      <c r="R47" s="42"/>
      <c r="S47" s="12"/>
      <c r="T47" s="42"/>
      <c r="U47" s="12"/>
      <c r="V47" s="42"/>
      <c r="W47" s="86">
        <f t="shared" si="12"/>
        <v>200</v>
      </c>
      <c r="X47" s="86">
        <f t="shared" si="13"/>
        <v>0</v>
      </c>
      <c r="Y47" s="96">
        <f>SUMPRODUCT(LARGE(AA47:AI47,{1,2,3,4,5,6}))+X47</f>
        <v>200</v>
      </c>
      <c r="Z47" s="115">
        <f t="shared" si="14"/>
        <v>1</v>
      </c>
      <c r="AA47" s="90">
        <f t="shared" si="3"/>
      </c>
      <c r="AB47" s="90">
        <f t="shared" si="4"/>
      </c>
      <c r="AC47" s="89">
        <f t="shared" si="5"/>
      </c>
      <c r="AD47" s="89">
        <f t="shared" si="6"/>
        <v>200</v>
      </c>
      <c r="AE47" s="90">
        <f t="shared" si="7"/>
        <v>0</v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</row>
    <row r="48" spans="1:35" ht="15.75" customHeight="1">
      <c r="A48" s="12"/>
      <c r="B48" s="19" t="s">
        <v>397</v>
      </c>
      <c r="C48" s="25">
        <v>94</v>
      </c>
      <c r="D48" s="19" t="s">
        <v>26</v>
      </c>
      <c r="E48" s="28">
        <v>24</v>
      </c>
      <c r="F48" s="42">
        <f>IF(E48="","",VLOOKUP(E48,Tabel!$A$1:$B$106,2,FALSE))</f>
        <v>98</v>
      </c>
      <c r="G48" s="28"/>
      <c r="H48" s="42">
        <f>IF(G48="","",VLOOKUP(G48,Tabel!$A$1:$B$106,2,FALSE))</f>
      </c>
      <c r="I48" s="28">
        <v>23</v>
      </c>
      <c r="J48" s="42">
        <f>IF(I48="","",VLOOKUP(I48,Tabel!$A$1:$B$106,2,FALSE))</f>
        <v>101</v>
      </c>
      <c r="K48" s="11"/>
      <c r="L48" s="42">
        <f>IF(K48="","",VLOOKUP(K48,Tabel!$A$1:$B$106,2,FALSE))</f>
      </c>
      <c r="M48" s="11"/>
      <c r="N48" s="42"/>
      <c r="O48" s="11"/>
      <c r="P48" s="42"/>
      <c r="Q48" s="11"/>
      <c r="R48" s="42"/>
      <c r="S48" s="12"/>
      <c r="T48" s="42"/>
      <c r="U48" s="12"/>
      <c r="V48" s="42"/>
      <c r="W48" s="86">
        <f t="shared" si="12"/>
        <v>199</v>
      </c>
      <c r="X48" s="86">
        <f t="shared" si="13"/>
        <v>0</v>
      </c>
      <c r="Y48" s="96">
        <f>SUMPRODUCT(LARGE(AA48:AI48,{1,2,3,4,5,6}))+X48</f>
        <v>199</v>
      </c>
      <c r="Z48" s="115">
        <f t="shared" si="14"/>
        <v>2</v>
      </c>
      <c r="AA48" s="90">
        <f t="shared" si="3"/>
        <v>98</v>
      </c>
      <c r="AB48" s="90">
        <f t="shared" si="4"/>
      </c>
      <c r="AC48" s="89">
        <f t="shared" si="5"/>
        <v>101</v>
      </c>
      <c r="AD48" s="89">
        <f t="shared" si="6"/>
      </c>
      <c r="AE48" s="90">
        <f t="shared" si="7"/>
        <v>0</v>
      </c>
      <c r="AF48" s="90">
        <f t="shared" si="8"/>
        <v>0</v>
      </c>
      <c r="AG48" s="90">
        <f t="shared" si="9"/>
        <v>0</v>
      </c>
      <c r="AH48" s="90">
        <f t="shared" si="10"/>
        <v>0</v>
      </c>
      <c r="AI48" s="90">
        <f t="shared" si="11"/>
        <v>0</v>
      </c>
    </row>
    <row r="49" spans="1:35" ht="15.75" customHeight="1">
      <c r="A49" s="12"/>
      <c r="B49" s="19" t="s">
        <v>667</v>
      </c>
      <c r="C49" s="25">
        <v>95</v>
      </c>
      <c r="D49" s="19" t="s">
        <v>40</v>
      </c>
      <c r="E49" s="25"/>
      <c r="F49" s="42"/>
      <c r="G49" s="25"/>
      <c r="H49" s="42"/>
      <c r="I49" s="25"/>
      <c r="J49" s="42"/>
      <c r="K49" s="11"/>
      <c r="L49" s="42"/>
      <c r="M49" s="11"/>
      <c r="N49" s="42"/>
      <c r="O49" s="11"/>
      <c r="P49" s="42"/>
      <c r="Q49" s="11">
        <v>2</v>
      </c>
      <c r="R49" s="42">
        <f>IF(Q49="","",VLOOKUP(Q49,Tabel!$A$1:$B$106,2,FALSE))</f>
        <v>190</v>
      </c>
      <c r="S49" s="12"/>
      <c r="T49" s="42"/>
      <c r="U49" s="12"/>
      <c r="V49" s="42"/>
      <c r="W49" s="86">
        <f t="shared" si="12"/>
        <v>190</v>
      </c>
      <c r="X49" s="86">
        <f>IF(COUNT(F49,H49,J49,L49,N49,P49,R49,T49,V49)=7,5,IF(COUNT(F49,H49,J49,L49,N49,P49,R49,T49,V49)=8,10,IF(COUNT(F49,H49,J49,L49,N49,P49,R49,T49,V49)=9,15,0)))</f>
        <v>0</v>
      </c>
      <c r="Y49" s="96">
        <f>SUMPRODUCT(LARGE(AA49:AI49,{1,2,3,4,5,6}))+X49</f>
        <v>190</v>
      </c>
      <c r="Z49" s="115">
        <f t="shared" si="14"/>
        <v>1</v>
      </c>
      <c r="AA49" s="90">
        <f t="shared" si="3"/>
        <v>0</v>
      </c>
      <c r="AB49" s="90">
        <f t="shared" si="4"/>
        <v>0</v>
      </c>
      <c r="AC49" s="89">
        <f t="shared" si="5"/>
        <v>0</v>
      </c>
      <c r="AD49" s="89">
        <f t="shared" si="6"/>
        <v>0</v>
      </c>
      <c r="AE49" s="90">
        <f t="shared" si="7"/>
        <v>0</v>
      </c>
      <c r="AF49" s="90">
        <f t="shared" si="8"/>
        <v>0</v>
      </c>
      <c r="AG49" s="90">
        <f t="shared" si="9"/>
        <v>190</v>
      </c>
      <c r="AH49" s="90">
        <f t="shared" si="10"/>
        <v>0</v>
      </c>
      <c r="AI49" s="90">
        <f t="shared" si="11"/>
        <v>0</v>
      </c>
    </row>
    <row r="50" spans="1:35" ht="15.75" customHeight="1">
      <c r="A50" s="12"/>
      <c r="B50" s="19" t="s">
        <v>398</v>
      </c>
      <c r="C50" s="25">
        <v>95</v>
      </c>
      <c r="D50" s="19" t="s">
        <v>31</v>
      </c>
      <c r="E50" s="28"/>
      <c r="F50" s="42">
        <f>IF(E50="","",VLOOKUP(E50,Tabel!$A$1:$B$106,2,FALSE))</f>
      </c>
      <c r="G50" s="28">
        <v>6</v>
      </c>
      <c r="H50" s="42">
        <f>IF(G50="","",VLOOKUP(G50,Tabel!$A$1:$B$106,2,FALSE))</f>
        <v>170</v>
      </c>
      <c r="I50" s="28"/>
      <c r="J50" s="42">
        <f>IF(I50="","",VLOOKUP(I50,Tabel!$A$1:$B$106,2,FALSE))</f>
      </c>
      <c r="K50" s="11"/>
      <c r="L50" s="42">
        <f>IF(K50="","",VLOOKUP(K50,Tabel!$A$1:$B$106,2,FALSE))</f>
      </c>
      <c r="M50" s="11"/>
      <c r="N50" s="42"/>
      <c r="O50" s="13"/>
      <c r="P50" s="42"/>
      <c r="Q50" s="13"/>
      <c r="R50" s="42"/>
      <c r="S50" s="14"/>
      <c r="T50" s="42"/>
      <c r="U50" s="14"/>
      <c r="V50" s="42"/>
      <c r="W50" s="86">
        <f t="shared" si="12"/>
        <v>170</v>
      </c>
      <c r="X50" s="86">
        <f aca="true" t="shared" si="15" ref="X50:X57">IF(COUNT(F50,H50,J50,L50,N50,P50,R50,T50,V50)=7,5,IF(COUNT(F50,H50,J50,L50,N50,P50,R50,T50,V50)=8,15,IF(COUNT(F50,H50,J50,L50,N50,P50,R50,T50,V50)=9,30,0)))</f>
        <v>0</v>
      </c>
      <c r="Y50" s="96">
        <f>SUMPRODUCT(LARGE(AA50:AI50,{1,2,3,4,5,6}))+X50</f>
        <v>170</v>
      </c>
      <c r="Z50" s="115">
        <f t="shared" si="14"/>
        <v>1</v>
      </c>
      <c r="AA50" s="90">
        <f t="shared" si="3"/>
      </c>
      <c r="AB50" s="90">
        <f t="shared" si="4"/>
        <v>170</v>
      </c>
      <c r="AC50" s="89">
        <f t="shared" si="5"/>
      </c>
      <c r="AD50" s="89">
        <f t="shared" si="6"/>
      </c>
      <c r="AE50" s="90">
        <f t="shared" si="7"/>
        <v>0</v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19" t="s">
        <v>549</v>
      </c>
      <c r="C51" s="25">
        <v>94</v>
      </c>
      <c r="D51" s="19" t="s">
        <v>31</v>
      </c>
      <c r="E51" s="28">
        <v>12</v>
      </c>
      <c r="F51" s="42">
        <f>IF(E51="","",VLOOKUP(E51,Tabel!$A$1:$B$106,2,FALSE))</f>
        <v>142</v>
      </c>
      <c r="G51" s="28"/>
      <c r="H51" s="42">
        <f>IF(G51="","",VLOOKUP(G51,Tabel!$A$1:$B$106,2,FALSE))</f>
      </c>
      <c r="I51" s="28"/>
      <c r="J51" s="42">
        <f>IF(I51="","",VLOOKUP(I51,Tabel!$A$1:$B$106,2,FALSE))</f>
      </c>
      <c r="K51" s="11"/>
      <c r="L51" s="42">
        <f>IF(K51="","",VLOOKUP(K51,Tabel!$A$1:$B$106,2,FALSE))</f>
      </c>
      <c r="M51" s="11"/>
      <c r="N51" s="42"/>
      <c r="O51" s="11"/>
      <c r="P51" s="42"/>
      <c r="Q51" s="11"/>
      <c r="R51" s="42"/>
      <c r="S51" s="12"/>
      <c r="T51" s="42"/>
      <c r="U51" s="12"/>
      <c r="V51" s="42"/>
      <c r="W51" s="86">
        <f t="shared" si="12"/>
        <v>142</v>
      </c>
      <c r="X51" s="86">
        <f t="shared" si="15"/>
        <v>0</v>
      </c>
      <c r="Y51" s="96">
        <f>SUMPRODUCT(LARGE(AA51:AI51,{1,2,3,4,5,6}))+X51</f>
        <v>142</v>
      </c>
      <c r="Z51" s="115">
        <f t="shared" si="14"/>
        <v>1</v>
      </c>
      <c r="AA51" s="90">
        <f t="shared" si="3"/>
        <v>142</v>
      </c>
      <c r="AB51" s="90">
        <f t="shared" si="4"/>
      </c>
      <c r="AC51" s="89">
        <f t="shared" si="5"/>
      </c>
      <c r="AD51" s="89">
        <f t="shared" si="6"/>
      </c>
      <c r="AE51" s="90">
        <f t="shared" si="7"/>
        <v>0</v>
      </c>
      <c r="AF51" s="90">
        <f t="shared" si="8"/>
        <v>0</v>
      </c>
      <c r="AG51" s="90">
        <f t="shared" si="9"/>
        <v>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19" t="s">
        <v>550</v>
      </c>
      <c r="C52" s="25">
        <v>94</v>
      </c>
      <c r="D52" s="19" t="s">
        <v>37</v>
      </c>
      <c r="E52" s="28">
        <v>13</v>
      </c>
      <c r="F52" s="42">
        <f>IF(E52="","",VLOOKUP(E52,Tabel!$A$1:$B$106,2,FALSE))</f>
        <v>138</v>
      </c>
      <c r="G52" s="28"/>
      <c r="H52" s="42">
        <f>IF(G52="","",VLOOKUP(G52,Tabel!$A$1:$B$106,2,FALSE))</f>
      </c>
      <c r="I52" s="28"/>
      <c r="J52" s="42">
        <f>IF(I52="","",VLOOKUP(I52,Tabel!$A$1:$B$106,2,FALSE))</f>
      </c>
      <c r="K52" s="11"/>
      <c r="L52" s="42">
        <f>IF(K52="","",VLOOKUP(K52,Tabel!$A$1:$B$106,2,FALSE))</f>
      </c>
      <c r="M52" s="11"/>
      <c r="N52" s="42"/>
      <c r="O52" s="11"/>
      <c r="P52" s="42"/>
      <c r="Q52" s="11"/>
      <c r="R52" s="42"/>
      <c r="S52" s="12"/>
      <c r="T52" s="42"/>
      <c r="U52" s="12"/>
      <c r="V52" s="42"/>
      <c r="W52" s="86">
        <f t="shared" si="12"/>
        <v>138</v>
      </c>
      <c r="X52" s="86">
        <f t="shared" si="15"/>
        <v>0</v>
      </c>
      <c r="Y52" s="96">
        <f>SUMPRODUCT(LARGE(AA52:AI52,{1,2,3,4,5,6}))+X52</f>
        <v>138</v>
      </c>
      <c r="Z52" s="115">
        <f t="shared" si="14"/>
        <v>1</v>
      </c>
      <c r="AA52" s="90">
        <f t="shared" si="3"/>
        <v>138</v>
      </c>
      <c r="AB52" s="90">
        <f t="shared" si="4"/>
      </c>
      <c r="AC52" s="89">
        <f t="shared" si="5"/>
      </c>
      <c r="AD52" s="89">
        <f t="shared" si="6"/>
      </c>
      <c r="AE52" s="90">
        <f t="shared" si="7"/>
        <v>0</v>
      </c>
      <c r="AF52" s="90">
        <f t="shared" si="8"/>
        <v>0</v>
      </c>
      <c r="AG52" s="90">
        <f t="shared" si="9"/>
        <v>0</v>
      </c>
      <c r="AH52" s="90">
        <f t="shared" si="10"/>
        <v>0</v>
      </c>
      <c r="AI52" s="90">
        <f t="shared" si="11"/>
        <v>0</v>
      </c>
    </row>
    <row r="53" spans="1:35" ht="15.75" customHeight="1">
      <c r="A53" s="12"/>
      <c r="B53" s="19" t="s">
        <v>614</v>
      </c>
      <c r="C53" s="30">
        <v>95</v>
      </c>
      <c r="D53" s="27" t="s">
        <v>31</v>
      </c>
      <c r="E53" s="25"/>
      <c r="F53" s="42"/>
      <c r="G53" s="25"/>
      <c r="H53" s="42"/>
      <c r="I53" s="25"/>
      <c r="J53" s="42"/>
      <c r="K53" s="11"/>
      <c r="L53" s="42"/>
      <c r="M53" s="11">
        <v>13</v>
      </c>
      <c r="N53" s="42">
        <f>IF(M53="","",VLOOKUP(M53,Tabel!$A$1:$B$106,2,FALSE))</f>
        <v>138</v>
      </c>
      <c r="O53" s="11"/>
      <c r="P53" s="42"/>
      <c r="Q53" s="11"/>
      <c r="R53" s="42"/>
      <c r="S53" s="12"/>
      <c r="T53" s="42"/>
      <c r="U53" s="12"/>
      <c r="V53" s="42"/>
      <c r="W53" s="86">
        <f t="shared" si="12"/>
        <v>138</v>
      </c>
      <c r="X53" s="86">
        <f t="shared" si="15"/>
        <v>0</v>
      </c>
      <c r="Y53" s="96">
        <f>SUMPRODUCT(LARGE(AA53:AI53,{1,2,3,4,5,6}))+X53</f>
        <v>138</v>
      </c>
      <c r="Z53" s="115">
        <f t="shared" si="14"/>
        <v>1</v>
      </c>
      <c r="AA53" s="90">
        <f t="shared" si="3"/>
        <v>0</v>
      </c>
      <c r="AB53" s="90">
        <f t="shared" si="4"/>
        <v>0</v>
      </c>
      <c r="AC53" s="89">
        <f t="shared" si="5"/>
        <v>0</v>
      </c>
      <c r="AD53" s="89">
        <f t="shared" si="6"/>
        <v>0</v>
      </c>
      <c r="AE53" s="90">
        <f t="shared" si="7"/>
        <v>138</v>
      </c>
      <c r="AF53" s="90">
        <f t="shared" si="8"/>
        <v>0</v>
      </c>
      <c r="AG53" s="90">
        <f t="shared" si="9"/>
        <v>0</v>
      </c>
      <c r="AH53" s="90">
        <f t="shared" si="10"/>
        <v>0</v>
      </c>
      <c r="AI53" s="90">
        <f t="shared" si="11"/>
        <v>0</v>
      </c>
    </row>
    <row r="54" spans="1:35" ht="15.75" customHeight="1">
      <c r="A54" s="12"/>
      <c r="B54" s="19" t="s">
        <v>551</v>
      </c>
      <c r="C54" s="25">
        <v>94</v>
      </c>
      <c r="D54" s="19" t="s">
        <v>31</v>
      </c>
      <c r="E54" s="28">
        <v>14</v>
      </c>
      <c r="F54" s="42">
        <f>IF(E54="","",VLOOKUP(E54,Tabel!$A$1:$B$106,2,FALSE))</f>
        <v>134</v>
      </c>
      <c r="G54" s="28"/>
      <c r="H54" s="42">
        <f>IF(G54="","",VLOOKUP(G54,Tabel!$A$1:$B$106,2,FALSE))</f>
      </c>
      <c r="I54" s="28"/>
      <c r="J54" s="42">
        <f>IF(I54="","",VLOOKUP(I54,Tabel!$A$1:$B$106,2,FALSE))</f>
      </c>
      <c r="K54" s="13"/>
      <c r="L54" s="42">
        <f>IF(K54="","",VLOOKUP(K54,Tabel!$A$1:$B$106,2,FALSE))</f>
      </c>
      <c r="M54" s="13"/>
      <c r="N54" s="42"/>
      <c r="O54" s="11"/>
      <c r="P54" s="42"/>
      <c r="Q54" s="11"/>
      <c r="R54" s="42"/>
      <c r="S54" s="12"/>
      <c r="T54" s="42"/>
      <c r="U54" s="12"/>
      <c r="V54" s="42"/>
      <c r="W54" s="86">
        <f t="shared" si="12"/>
        <v>134</v>
      </c>
      <c r="X54" s="86">
        <f t="shared" si="15"/>
        <v>0</v>
      </c>
      <c r="Y54" s="96">
        <f>SUMPRODUCT(LARGE(AA54:AI54,{1,2,3,4,5,6}))+X54</f>
        <v>134</v>
      </c>
      <c r="Z54" s="115">
        <f t="shared" si="14"/>
        <v>1</v>
      </c>
      <c r="AA54" s="90">
        <f t="shared" si="3"/>
        <v>134</v>
      </c>
      <c r="AB54" s="90">
        <f t="shared" si="4"/>
      </c>
      <c r="AC54" s="89">
        <f t="shared" si="5"/>
      </c>
      <c r="AD54" s="89">
        <f t="shared" si="6"/>
      </c>
      <c r="AE54" s="90">
        <f t="shared" si="7"/>
        <v>0</v>
      </c>
      <c r="AF54" s="90">
        <f t="shared" si="8"/>
        <v>0</v>
      </c>
      <c r="AG54" s="90">
        <f t="shared" si="9"/>
        <v>0</v>
      </c>
      <c r="AH54" s="90">
        <f t="shared" si="10"/>
        <v>0</v>
      </c>
      <c r="AI54" s="90">
        <f t="shared" si="11"/>
        <v>0</v>
      </c>
    </row>
    <row r="55" spans="1:35" ht="15.75" customHeight="1">
      <c r="A55" s="12"/>
      <c r="B55" s="26" t="s">
        <v>733</v>
      </c>
      <c r="C55" s="29">
        <v>94</v>
      </c>
      <c r="D55" s="26" t="s">
        <v>32</v>
      </c>
      <c r="E55" s="26"/>
      <c r="F55" s="101"/>
      <c r="G55" s="26"/>
      <c r="H55" s="101"/>
      <c r="I55" s="26"/>
      <c r="J55" s="101"/>
      <c r="K55" s="26"/>
      <c r="L55" s="101"/>
      <c r="M55" s="26"/>
      <c r="N55" s="101"/>
      <c r="O55" s="26"/>
      <c r="P55" s="101"/>
      <c r="Q55" s="29"/>
      <c r="R55" s="101"/>
      <c r="S55" s="26"/>
      <c r="T55" s="101"/>
      <c r="U55" s="26">
        <v>14</v>
      </c>
      <c r="V55" s="42">
        <f>IF(U55="","",VLOOKUP(U55,Tabel!$A$1:$B$106,2,FALSE))</f>
        <v>134</v>
      </c>
      <c r="W55" s="86">
        <f t="shared" si="12"/>
        <v>134</v>
      </c>
      <c r="X55" s="86">
        <f t="shared" si="15"/>
        <v>0</v>
      </c>
      <c r="Y55" s="96">
        <f>SUMPRODUCT(LARGE(AA55:AI55,{1,2,3,4,5,6}))+X55</f>
        <v>134</v>
      </c>
      <c r="Z55" s="115">
        <f t="shared" si="14"/>
        <v>1</v>
      </c>
      <c r="AA55" s="90">
        <f t="shared" si="3"/>
        <v>0</v>
      </c>
      <c r="AB55" s="90">
        <f t="shared" si="4"/>
        <v>0</v>
      </c>
      <c r="AC55" s="89">
        <f t="shared" si="5"/>
        <v>0</v>
      </c>
      <c r="AD55" s="89">
        <f t="shared" si="6"/>
        <v>0</v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134</v>
      </c>
    </row>
    <row r="56" spans="1:35" ht="15.75" customHeight="1">
      <c r="A56" s="12"/>
      <c r="B56" s="19" t="s">
        <v>400</v>
      </c>
      <c r="C56" s="25">
        <v>95</v>
      </c>
      <c r="D56" s="19" t="s">
        <v>31</v>
      </c>
      <c r="E56" s="28"/>
      <c r="F56" s="42">
        <f>IF(E56="","",VLOOKUP(E56,Tabel!$A$1:$B$106,2,FALSE))</f>
      </c>
      <c r="G56" s="28">
        <v>15</v>
      </c>
      <c r="H56" s="42">
        <f>IF(G56="","",VLOOKUP(G56,Tabel!$A$1:$B$106,2,FALSE))</f>
        <v>130</v>
      </c>
      <c r="I56" s="28"/>
      <c r="J56" s="42">
        <f>IF(I56="","",VLOOKUP(I56,Tabel!$A$1:$B$106,2,FALSE))</f>
      </c>
      <c r="K56" s="11"/>
      <c r="L56" s="42">
        <f>IF(K56="","",VLOOKUP(K56,Tabel!$A$1:$B$106,2,FALSE))</f>
      </c>
      <c r="M56" s="11"/>
      <c r="N56" s="42"/>
      <c r="O56" s="11"/>
      <c r="P56" s="42"/>
      <c r="Q56" s="11"/>
      <c r="R56" s="42"/>
      <c r="S56" s="12"/>
      <c r="T56" s="42"/>
      <c r="U56" s="12"/>
      <c r="V56" s="42"/>
      <c r="W56" s="86">
        <f aca="true" t="shared" si="16" ref="W56:W87">SUM(F56,H56,J56,L56,N56,P56,R56,T56,V56)</f>
        <v>130</v>
      </c>
      <c r="X56" s="86">
        <f t="shared" si="15"/>
        <v>0</v>
      </c>
      <c r="Y56" s="96">
        <f>SUMPRODUCT(LARGE(AA56:AI56,{1,2,3,4,5,6}))+X56</f>
        <v>130</v>
      </c>
      <c r="Z56" s="115">
        <f aca="true" t="shared" si="17" ref="Z56:Z79">COUNTA(E56,G56,I56,K56,M56,O56,Q56,S56,U56)</f>
        <v>1</v>
      </c>
      <c r="AA56" s="90">
        <f t="shared" si="3"/>
      </c>
      <c r="AB56" s="90">
        <f t="shared" si="4"/>
        <v>130</v>
      </c>
      <c r="AC56" s="89">
        <f t="shared" si="5"/>
      </c>
      <c r="AD56" s="89">
        <f t="shared" si="6"/>
      </c>
      <c r="AE56" s="90">
        <f t="shared" si="7"/>
        <v>0</v>
      </c>
      <c r="AF56" s="90">
        <f t="shared" si="8"/>
        <v>0</v>
      </c>
      <c r="AG56" s="90">
        <f t="shared" si="9"/>
        <v>0</v>
      </c>
      <c r="AH56" s="90">
        <f t="shared" si="10"/>
        <v>0</v>
      </c>
      <c r="AI56" s="90">
        <f t="shared" si="11"/>
        <v>0</v>
      </c>
    </row>
    <row r="57" spans="1:35" ht="15.75" customHeight="1">
      <c r="A57" s="12"/>
      <c r="B57" s="19" t="s">
        <v>634</v>
      </c>
      <c r="C57" s="25">
        <v>94</v>
      </c>
      <c r="D57" s="19" t="s">
        <v>32</v>
      </c>
      <c r="E57" s="25"/>
      <c r="F57" s="42"/>
      <c r="G57" s="25"/>
      <c r="H57" s="42"/>
      <c r="I57" s="25"/>
      <c r="J57" s="42"/>
      <c r="K57" s="11"/>
      <c r="L57" s="42"/>
      <c r="M57" s="11"/>
      <c r="N57" s="42"/>
      <c r="O57" s="11">
        <v>15</v>
      </c>
      <c r="P57" s="42">
        <f>IF(O57="","",VLOOKUP(O57,Tabel!$A$1:$B$106,2,FALSE))</f>
        <v>130</v>
      </c>
      <c r="Q57" s="11"/>
      <c r="R57" s="42"/>
      <c r="S57" s="12"/>
      <c r="T57" s="42"/>
      <c r="U57" s="12"/>
      <c r="V57" s="42"/>
      <c r="W57" s="86">
        <f t="shared" si="16"/>
        <v>130</v>
      </c>
      <c r="X57" s="86">
        <f t="shared" si="15"/>
        <v>0</v>
      </c>
      <c r="Y57" s="96">
        <f>SUMPRODUCT(LARGE(AA57:AI57,{1,2,3,4,5,6}))+X57</f>
        <v>130</v>
      </c>
      <c r="Z57" s="115">
        <f t="shared" si="17"/>
        <v>1</v>
      </c>
      <c r="AA57" s="90">
        <f t="shared" si="3"/>
        <v>0</v>
      </c>
      <c r="AB57" s="90">
        <f t="shared" si="4"/>
        <v>0</v>
      </c>
      <c r="AC57" s="89">
        <f t="shared" si="5"/>
        <v>0</v>
      </c>
      <c r="AD57" s="89">
        <f t="shared" si="6"/>
        <v>0</v>
      </c>
      <c r="AE57" s="90">
        <f t="shared" si="7"/>
        <v>0</v>
      </c>
      <c r="AF57" s="90">
        <f t="shared" si="8"/>
        <v>130</v>
      </c>
      <c r="AG57" s="90">
        <f t="shared" si="9"/>
        <v>0</v>
      </c>
      <c r="AH57" s="90">
        <f t="shared" si="10"/>
        <v>0</v>
      </c>
      <c r="AI57" s="90">
        <f t="shared" si="11"/>
        <v>0</v>
      </c>
    </row>
    <row r="58" spans="1:35" ht="15.75" customHeight="1">
      <c r="A58" s="12"/>
      <c r="B58" s="26" t="s">
        <v>668</v>
      </c>
      <c r="C58" s="26">
        <v>94</v>
      </c>
      <c r="D58" s="26" t="s">
        <v>38</v>
      </c>
      <c r="E58" s="26"/>
      <c r="F58" s="101"/>
      <c r="G58" s="26"/>
      <c r="H58" s="101"/>
      <c r="I58" s="26"/>
      <c r="J58" s="101"/>
      <c r="K58" s="26"/>
      <c r="L58" s="101"/>
      <c r="M58" s="26"/>
      <c r="N58" s="101"/>
      <c r="O58" s="26"/>
      <c r="P58" s="101"/>
      <c r="Q58" s="29">
        <v>15</v>
      </c>
      <c r="R58" s="42">
        <f>IF(Q58="","",VLOOKUP(Q58,Tabel!$A$1:$B$106,2,FALSE))</f>
        <v>130</v>
      </c>
      <c r="S58" s="26"/>
      <c r="T58" s="101"/>
      <c r="U58" s="26"/>
      <c r="V58" s="101"/>
      <c r="W58" s="86">
        <f t="shared" si="16"/>
        <v>130</v>
      </c>
      <c r="X58" s="86">
        <f>IF(COUNT(F58,H58,J58,L58,N58,P58,R58,T58,V58)=7,5,IF(COUNT(F58,H58,J58,L58,N58,P58,R58,T58,V58)=8,10,IF(COUNT(F58,H58,J58,L58,N58,P58,R58,T58,V58)=9,15,0)))</f>
        <v>0</v>
      </c>
      <c r="Y58" s="96">
        <f>SUMPRODUCT(LARGE(AA58:AI58,{1,2,3,4,5,6}))+X58</f>
        <v>130</v>
      </c>
      <c r="Z58" s="115">
        <f t="shared" si="17"/>
        <v>1</v>
      </c>
      <c r="AA58" s="90">
        <f t="shared" si="3"/>
        <v>0</v>
      </c>
      <c r="AB58" s="90">
        <f t="shared" si="4"/>
        <v>0</v>
      </c>
      <c r="AC58" s="89">
        <f t="shared" si="5"/>
        <v>0</v>
      </c>
      <c r="AD58" s="89">
        <f t="shared" si="6"/>
        <v>0</v>
      </c>
      <c r="AE58" s="90">
        <f t="shared" si="7"/>
        <v>0</v>
      </c>
      <c r="AF58" s="90">
        <f t="shared" si="8"/>
        <v>0</v>
      </c>
      <c r="AG58" s="90">
        <f t="shared" si="9"/>
        <v>130</v>
      </c>
      <c r="AH58" s="90">
        <f t="shared" si="10"/>
        <v>0</v>
      </c>
      <c r="AI58" s="90">
        <f t="shared" si="11"/>
        <v>0</v>
      </c>
    </row>
    <row r="59" spans="1:35" ht="15.75" customHeight="1">
      <c r="A59" s="12"/>
      <c r="B59" s="19" t="s">
        <v>62</v>
      </c>
      <c r="C59" s="25">
        <v>95</v>
      </c>
      <c r="D59" s="19" t="s">
        <v>26</v>
      </c>
      <c r="E59" s="28">
        <v>16</v>
      </c>
      <c r="F59" s="42">
        <f>IF(E59="","",VLOOKUP(E59,Tabel!$A$1:$B$106,2,FALSE))</f>
        <v>126</v>
      </c>
      <c r="G59" s="28"/>
      <c r="H59" s="42">
        <f>IF(G59="","",VLOOKUP(G59,Tabel!$A$1:$B$106,2,FALSE))</f>
      </c>
      <c r="I59" s="28"/>
      <c r="J59" s="42">
        <f>IF(I59="","",VLOOKUP(I59,Tabel!$A$1:$B$106,2,FALSE))</f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6"/>
        <v>126</v>
      </c>
      <c r="X59" s="86">
        <f aca="true" t="shared" si="18" ref="X59:X79">IF(COUNT(F59,H59,J59,L59,N59,P59,R59,T59,V59)=7,5,IF(COUNT(F59,H59,J59,L59,N59,P59,R59,T59,V59)=8,15,IF(COUNT(F59,H59,J59,L59,N59,P59,R59,T59,V59)=9,30,0)))</f>
        <v>0</v>
      </c>
      <c r="Y59" s="96">
        <f>SUMPRODUCT(LARGE(AA59:AI59,{1,2,3,4,5,6}))+X59</f>
        <v>126</v>
      </c>
      <c r="Z59" s="115">
        <f t="shared" si="17"/>
        <v>1</v>
      </c>
      <c r="AA59" s="90">
        <f t="shared" si="3"/>
        <v>126</v>
      </c>
      <c r="AB59" s="90">
        <f t="shared" si="4"/>
      </c>
      <c r="AC59" s="89">
        <f t="shared" si="5"/>
      </c>
      <c r="AD59" s="89">
        <f t="shared" si="6"/>
      </c>
      <c r="AE59" s="90">
        <f t="shared" si="7"/>
        <v>0</v>
      </c>
      <c r="AF59" s="90">
        <f t="shared" si="8"/>
        <v>0</v>
      </c>
      <c r="AG59" s="90">
        <f t="shared" si="9"/>
        <v>0</v>
      </c>
      <c r="AH59" s="90">
        <f t="shared" si="10"/>
        <v>0</v>
      </c>
      <c r="AI59" s="90">
        <f t="shared" si="11"/>
        <v>0</v>
      </c>
    </row>
    <row r="60" spans="1:35" ht="15.75" customHeight="1">
      <c r="A60" s="12"/>
      <c r="B60" s="73" t="s">
        <v>635</v>
      </c>
      <c r="C60" s="75">
        <v>95</v>
      </c>
      <c r="D60" s="73" t="s">
        <v>30</v>
      </c>
      <c r="E60" s="75"/>
      <c r="F60" s="76"/>
      <c r="G60" s="75"/>
      <c r="H60" s="76"/>
      <c r="I60" s="75"/>
      <c r="J60" s="76"/>
      <c r="K60" s="78"/>
      <c r="L60" s="76"/>
      <c r="M60" s="78"/>
      <c r="N60" s="76"/>
      <c r="O60" s="78">
        <v>16</v>
      </c>
      <c r="P60" s="76">
        <f>IF(O60="","",VLOOKUP(O60,Tabel!$A$1:$B$106,2,FALSE))</f>
        <v>126</v>
      </c>
      <c r="Q60" s="78"/>
      <c r="R60" s="76"/>
      <c r="S60" s="79"/>
      <c r="T60" s="76"/>
      <c r="U60" s="79"/>
      <c r="V60" s="76"/>
      <c r="W60" s="80">
        <f t="shared" si="16"/>
        <v>126</v>
      </c>
      <c r="X60" s="80">
        <f t="shared" si="18"/>
        <v>0</v>
      </c>
      <c r="Y60" s="93">
        <f>SUMPRODUCT(LARGE(AA60:AI60,{1,2,3,4,5,6}))+X60</f>
        <v>126</v>
      </c>
      <c r="Z60" s="115">
        <f t="shared" si="17"/>
        <v>1</v>
      </c>
      <c r="AA60" s="90">
        <f t="shared" si="3"/>
        <v>0</v>
      </c>
      <c r="AB60" s="90">
        <f t="shared" si="4"/>
        <v>0</v>
      </c>
      <c r="AC60" s="89">
        <f t="shared" si="5"/>
        <v>0</v>
      </c>
      <c r="AD60" s="89">
        <f t="shared" si="6"/>
        <v>0</v>
      </c>
      <c r="AE60" s="90">
        <f t="shared" si="7"/>
        <v>0</v>
      </c>
      <c r="AF60" s="90">
        <f t="shared" si="8"/>
        <v>126</v>
      </c>
      <c r="AG60" s="90">
        <f t="shared" si="9"/>
        <v>0</v>
      </c>
      <c r="AH60" s="90">
        <f t="shared" si="10"/>
        <v>0</v>
      </c>
      <c r="AI60" s="90">
        <f t="shared" si="11"/>
        <v>0</v>
      </c>
    </row>
    <row r="61" spans="1:35" ht="15.75" customHeight="1">
      <c r="A61" s="12"/>
      <c r="B61" s="19" t="s">
        <v>553</v>
      </c>
      <c r="C61" s="25">
        <v>95</v>
      </c>
      <c r="D61" s="19" t="s">
        <v>23</v>
      </c>
      <c r="E61" s="28"/>
      <c r="F61" s="42">
        <f>IF(E61="","",VLOOKUP(E61,Tabel!$A$1:$B$106,2,FALSE))</f>
      </c>
      <c r="G61" s="28"/>
      <c r="H61" s="42">
        <f>IF(G61="","",VLOOKUP(G61,Tabel!$A$1:$B$106,2,FALSE))</f>
      </c>
      <c r="I61" s="28">
        <v>17</v>
      </c>
      <c r="J61" s="42">
        <f>IF(I61="","",VLOOKUP(I61,Tabel!$A$1:$B$106,2,FALSE))</f>
        <v>122</v>
      </c>
      <c r="K61" s="11"/>
      <c r="L61" s="42">
        <f>IF(K61="","",VLOOKUP(K61,Tabel!$A$1:$B$106,2,FALSE))</f>
      </c>
      <c r="M61" s="11"/>
      <c r="N61" s="42"/>
      <c r="O61" s="11"/>
      <c r="P61" s="42"/>
      <c r="Q61" s="11"/>
      <c r="R61" s="42"/>
      <c r="S61" s="12"/>
      <c r="T61" s="42"/>
      <c r="U61" s="12"/>
      <c r="V61" s="42"/>
      <c r="W61" s="86">
        <f t="shared" si="16"/>
        <v>122</v>
      </c>
      <c r="X61" s="86">
        <f t="shared" si="18"/>
        <v>0</v>
      </c>
      <c r="Y61" s="96">
        <f>SUMPRODUCT(LARGE(AA61:AI61,{1,2,3,4,5,6}))+X61</f>
        <v>122</v>
      </c>
      <c r="Z61" s="115">
        <f t="shared" si="17"/>
        <v>1</v>
      </c>
      <c r="AA61" s="90">
        <f t="shared" si="3"/>
      </c>
      <c r="AB61" s="90">
        <f t="shared" si="4"/>
      </c>
      <c r="AC61" s="89">
        <f t="shared" si="5"/>
        <v>122</v>
      </c>
      <c r="AD61" s="89">
        <f t="shared" si="6"/>
      </c>
      <c r="AE61" s="90">
        <f t="shared" si="7"/>
        <v>0</v>
      </c>
      <c r="AF61" s="90">
        <f t="shared" si="8"/>
        <v>0</v>
      </c>
      <c r="AG61" s="90">
        <f t="shared" si="9"/>
        <v>0</v>
      </c>
      <c r="AH61" s="90">
        <f t="shared" si="10"/>
        <v>0</v>
      </c>
      <c r="AI61" s="90">
        <f t="shared" si="11"/>
        <v>0</v>
      </c>
    </row>
    <row r="62" spans="1:35" ht="15.75" customHeight="1">
      <c r="A62" s="12"/>
      <c r="B62" s="19" t="s">
        <v>554</v>
      </c>
      <c r="C62" s="25">
        <v>95</v>
      </c>
      <c r="D62" s="19" t="s">
        <v>31</v>
      </c>
      <c r="E62" s="28">
        <v>17</v>
      </c>
      <c r="F62" s="42">
        <f>IF(E62="","",VLOOKUP(E62,Tabel!$A$1:$B$106,2,FALSE))</f>
        <v>122</v>
      </c>
      <c r="G62" s="28"/>
      <c r="H62" s="42">
        <f>IF(G62="","",VLOOKUP(G62,Tabel!$A$1:$B$106,2,FALSE))</f>
      </c>
      <c r="I62" s="28"/>
      <c r="J62" s="42">
        <f>IF(I62="","",VLOOKUP(I62,Tabel!$A$1:$B$106,2,FALSE))</f>
      </c>
      <c r="K62" s="11"/>
      <c r="L62" s="42">
        <f>IF(K62="","",VLOOKUP(K62,Tabel!$A$1:$B$106,2,FALSE))</f>
      </c>
      <c r="M62" s="11"/>
      <c r="N62" s="42"/>
      <c r="O62" s="11"/>
      <c r="P62" s="42"/>
      <c r="Q62" s="11"/>
      <c r="R62" s="42"/>
      <c r="S62" s="12"/>
      <c r="T62" s="42"/>
      <c r="U62" s="12"/>
      <c r="V62" s="42"/>
      <c r="W62" s="86">
        <f t="shared" si="16"/>
        <v>122</v>
      </c>
      <c r="X62" s="86">
        <f t="shared" si="18"/>
        <v>0</v>
      </c>
      <c r="Y62" s="96">
        <f>SUMPRODUCT(LARGE(AA62:AI62,{1,2,3,4,5,6}))+X62</f>
        <v>122</v>
      </c>
      <c r="Z62" s="115">
        <f t="shared" si="17"/>
        <v>1</v>
      </c>
      <c r="AA62" s="90">
        <f t="shared" si="3"/>
        <v>122</v>
      </c>
      <c r="AB62" s="90">
        <f t="shared" si="4"/>
      </c>
      <c r="AC62" s="89">
        <f t="shared" si="5"/>
      </c>
      <c r="AD62" s="89">
        <f t="shared" si="6"/>
      </c>
      <c r="AE62" s="90">
        <f t="shared" si="7"/>
        <v>0</v>
      </c>
      <c r="AF62" s="90">
        <f t="shared" si="8"/>
        <v>0</v>
      </c>
      <c r="AG62" s="90">
        <f t="shared" si="9"/>
        <v>0</v>
      </c>
      <c r="AH62" s="90">
        <f t="shared" si="10"/>
        <v>0</v>
      </c>
      <c r="AI62" s="90">
        <f t="shared" si="11"/>
        <v>0</v>
      </c>
    </row>
    <row r="63" spans="1:35" ht="15.75" customHeight="1">
      <c r="A63" s="12"/>
      <c r="B63" s="19" t="s">
        <v>401</v>
      </c>
      <c r="C63" s="25">
        <v>95</v>
      </c>
      <c r="D63" s="19" t="s">
        <v>35</v>
      </c>
      <c r="E63" s="28"/>
      <c r="F63" s="42">
        <f>IF(E63="","",VLOOKUP(E63,Tabel!$A$1:$B$106,2,FALSE))</f>
      </c>
      <c r="G63" s="28">
        <v>18</v>
      </c>
      <c r="H63" s="42">
        <f>IF(G63="","",VLOOKUP(G63,Tabel!$A$1:$B$106,2,FALSE))</f>
        <v>118</v>
      </c>
      <c r="I63" s="28"/>
      <c r="J63" s="42">
        <f>IF(I63="","",VLOOKUP(I63,Tabel!$A$1:$B$106,2,FALSE))</f>
      </c>
      <c r="K63" s="11"/>
      <c r="L63" s="42">
        <f>IF(K63="","",VLOOKUP(K63,Tabel!$A$1:$B$106,2,FALSE))</f>
      </c>
      <c r="M63" s="11"/>
      <c r="N63" s="42"/>
      <c r="O63" s="11"/>
      <c r="P63" s="42"/>
      <c r="Q63" s="11"/>
      <c r="R63" s="42"/>
      <c r="S63" s="12"/>
      <c r="T63" s="42"/>
      <c r="U63" s="12"/>
      <c r="V63" s="42"/>
      <c r="W63" s="86">
        <f t="shared" si="16"/>
        <v>118</v>
      </c>
      <c r="X63" s="86">
        <f t="shared" si="18"/>
        <v>0</v>
      </c>
      <c r="Y63" s="96">
        <f>SUMPRODUCT(LARGE(AA63:AI63,{1,2,3,4,5,6}))+X63</f>
        <v>118</v>
      </c>
      <c r="Z63" s="115">
        <f t="shared" si="17"/>
        <v>1</v>
      </c>
      <c r="AA63" s="90">
        <f t="shared" si="3"/>
      </c>
      <c r="AB63" s="90">
        <f t="shared" si="4"/>
        <v>118</v>
      </c>
      <c r="AC63" s="89">
        <f t="shared" si="5"/>
      </c>
      <c r="AD63" s="89">
        <f t="shared" si="6"/>
      </c>
      <c r="AE63" s="90">
        <f t="shared" si="7"/>
        <v>0</v>
      </c>
      <c r="AF63" s="90">
        <f t="shared" si="8"/>
        <v>0</v>
      </c>
      <c r="AG63" s="90">
        <f t="shared" si="9"/>
        <v>0</v>
      </c>
      <c r="AH63" s="90">
        <f t="shared" si="10"/>
        <v>0</v>
      </c>
      <c r="AI63" s="90">
        <f t="shared" si="11"/>
        <v>0</v>
      </c>
    </row>
    <row r="64" spans="1:35" ht="15.75" customHeight="1">
      <c r="A64" s="12"/>
      <c r="B64" s="26" t="s">
        <v>710</v>
      </c>
      <c r="C64" s="29">
        <v>95</v>
      </c>
      <c r="D64" s="26" t="s">
        <v>25</v>
      </c>
      <c r="E64" s="26"/>
      <c r="F64" s="101"/>
      <c r="G64" s="26"/>
      <c r="H64" s="101"/>
      <c r="I64" s="26"/>
      <c r="J64" s="101"/>
      <c r="K64" s="26"/>
      <c r="L64" s="101"/>
      <c r="M64" s="26"/>
      <c r="N64" s="101"/>
      <c r="O64" s="26"/>
      <c r="P64" s="101"/>
      <c r="Q64" s="29"/>
      <c r="R64" s="101"/>
      <c r="S64" s="26">
        <v>18</v>
      </c>
      <c r="T64" s="42">
        <f>IF(S64="","",VLOOKUP(S64,Tabel!$A$1:$B$106,2,FALSE))</f>
        <v>118</v>
      </c>
      <c r="U64" s="26"/>
      <c r="V64" s="101"/>
      <c r="W64" s="86">
        <f t="shared" si="16"/>
        <v>118</v>
      </c>
      <c r="X64" s="86">
        <f t="shared" si="18"/>
        <v>0</v>
      </c>
      <c r="Y64" s="96">
        <f>SUMPRODUCT(LARGE(AA64:AI64,{1,2,3,4,5,6}))+X64</f>
        <v>118</v>
      </c>
      <c r="Z64" s="115">
        <f t="shared" si="17"/>
        <v>1</v>
      </c>
      <c r="AA64" s="90">
        <f t="shared" si="3"/>
        <v>0</v>
      </c>
      <c r="AB64" s="90">
        <f t="shared" si="4"/>
        <v>0</v>
      </c>
      <c r="AC64" s="89">
        <f t="shared" si="5"/>
        <v>0</v>
      </c>
      <c r="AD64" s="89">
        <f t="shared" si="6"/>
        <v>0</v>
      </c>
      <c r="AE64" s="90">
        <f t="shared" si="7"/>
        <v>0</v>
      </c>
      <c r="AF64" s="90">
        <f t="shared" si="8"/>
        <v>0</v>
      </c>
      <c r="AG64" s="90">
        <f t="shared" si="9"/>
        <v>0</v>
      </c>
      <c r="AH64" s="90">
        <f t="shared" si="10"/>
        <v>118</v>
      </c>
      <c r="AI64" s="90">
        <f t="shared" si="11"/>
        <v>0</v>
      </c>
    </row>
    <row r="65" spans="1:35" ht="15.75" customHeight="1">
      <c r="A65" s="12"/>
      <c r="B65" s="34" t="s">
        <v>556</v>
      </c>
      <c r="C65" s="35">
        <v>94</v>
      </c>
      <c r="D65" s="34" t="s">
        <v>32</v>
      </c>
      <c r="E65" s="28"/>
      <c r="F65" s="42">
        <f>IF(E65="","",VLOOKUP(E65,Tabel!$A$1:$B$106,2,FALSE))</f>
      </c>
      <c r="G65" s="28"/>
      <c r="H65" s="42">
        <f>IF(G65="","",VLOOKUP(G65,Tabel!$A$1:$B$106,2,FALSE))</f>
      </c>
      <c r="I65" s="28">
        <v>19</v>
      </c>
      <c r="J65" s="42">
        <f>IF(I65="","",VLOOKUP(I65,Tabel!$A$1:$B$106,2,FALSE))</f>
        <v>114</v>
      </c>
      <c r="K65" s="11"/>
      <c r="L65" s="42">
        <f>IF(K65="","",VLOOKUP(K65,Tabel!$A$1:$B$106,2,FALSE))</f>
      </c>
      <c r="M65" s="11"/>
      <c r="N65" s="42"/>
      <c r="O65" s="11"/>
      <c r="P65" s="42"/>
      <c r="Q65" s="11"/>
      <c r="R65" s="42"/>
      <c r="S65" s="12"/>
      <c r="T65" s="42"/>
      <c r="U65" s="12"/>
      <c r="V65" s="42"/>
      <c r="W65" s="86">
        <f t="shared" si="16"/>
        <v>114</v>
      </c>
      <c r="X65" s="86">
        <f t="shared" si="18"/>
        <v>0</v>
      </c>
      <c r="Y65" s="96">
        <f>SUMPRODUCT(LARGE(AA65:AI65,{1,2,3,4,5,6}))+X65</f>
        <v>114</v>
      </c>
      <c r="Z65" s="115">
        <f t="shared" si="17"/>
        <v>1</v>
      </c>
      <c r="AA65" s="90">
        <f t="shared" si="3"/>
      </c>
      <c r="AB65" s="90">
        <f t="shared" si="4"/>
      </c>
      <c r="AC65" s="89">
        <f t="shared" si="5"/>
        <v>114</v>
      </c>
      <c r="AD65" s="89">
        <f t="shared" si="6"/>
      </c>
      <c r="AE65" s="90">
        <f t="shared" si="7"/>
        <v>0</v>
      </c>
      <c r="AF65" s="90">
        <f t="shared" si="8"/>
        <v>0</v>
      </c>
      <c r="AG65" s="90">
        <f t="shared" si="9"/>
        <v>0</v>
      </c>
      <c r="AH65" s="90">
        <f t="shared" si="10"/>
        <v>0</v>
      </c>
      <c r="AI65" s="90">
        <f t="shared" si="11"/>
        <v>0</v>
      </c>
    </row>
    <row r="66" spans="1:35" ht="15.75" customHeight="1">
      <c r="A66" s="12"/>
      <c r="B66" s="19" t="s">
        <v>402</v>
      </c>
      <c r="C66" s="25">
        <v>94</v>
      </c>
      <c r="D66" s="19" t="s">
        <v>34</v>
      </c>
      <c r="E66" s="28">
        <v>20</v>
      </c>
      <c r="F66" s="42">
        <f>IF(E66="","",VLOOKUP(E66,Tabel!$A$1:$B$106,2,FALSE))</f>
        <v>110</v>
      </c>
      <c r="G66" s="28"/>
      <c r="H66" s="42">
        <f>IF(G66="","",VLOOKUP(G66,Tabel!$A$1:$B$106,2,FALSE))</f>
      </c>
      <c r="I66" s="28"/>
      <c r="J66" s="42">
        <f>IF(I66="","",VLOOKUP(I66,Tabel!$A$1:$B$106,2,FALSE))</f>
      </c>
      <c r="K66" s="11"/>
      <c r="L66" s="42">
        <f>IF(K66="","",VLOOKUP(K66,Tabel!$A$1:$B$106,2,FALSE))</f>
      </c>
      <c r="M66" s="11"/>
      <c r="N66" s="42"/>
      <c r="O66" s="11"/>
      <c r="P66" s="42"/>
      <c r="Q66" s="11"/>
      <c r="R66" s="42"/>
      <c r="S66" s="12"/>
      <c r="T66" s="42"/>
      <c r="U66" s="12"/>
      <c r="V66" s="42"/>
      <c r="W66" s="86">
        <f t="shared" si="16"/>
        <v>110</v>
      </c>
      <c r="X66" s="86">
        <f t="shared" si="18"/>
        <v>0</v>
      </c>
      <c r="Y66" s="96">
        <f>SUMPRODUCT(LARGE(AA66:AI66,{1,2,3,4,5,6}))+X66</f>
        <v>110</v>
      </c>
      <c r="Z66" s="115">
        <f t="shared" si="17"/>
        <v>1</v>
      </c>
      <c r="AA66" s="90">
        <f t="shared" si="3"/>
        <v>110</v>
      </c>
      <c r="AB66" s="90">
        <f t="shared" si="4"/>
      </c>
      <c r="AC66" s="89">
        <f t="shared" si="5"/>
      </c>
      <c r="AD66" s="89">
        <f t="shared" si="6"/>
      </c>
      <c r="AE66" s="90">
        <f t="shared" si="7"/>
        <v>0</v>
      </c>
      <c r="AF66" s="90">
        <f t="shared" si="8"/>
        <v>0</v>
      </c>
      <c r="AG66" s="90">
        <f t="shared" si="9"/>
        <v>0</v>
      </c>
      <c r="AH66" s="90">
        <f t="shared" si="10"/>
        <v>0</v>
      </c>
      <c r="AI66" s="90">
        <f t="shared" si="11"/>
        <v>0</v>
      </c>
    </row>
    <row r="67" spans="1:35" ht="15.75" customHeight="1">
      <c r="A67" s="12"/>
      <c r="B67" s="19" t="s">
        <v>734</v>
      </c>
      <c r="C67" s="29">
        <v>95</v>
      </c>
      <c r="D67" s="19" t="s">
        <v>32</v>
      </c>
      <c r="E67" s="26"/>
      <c r="F67" s="101"/>
      <c r="G67" s="26"/>
      <c r="H67" s="101"/>
      <c r="I67" s="26"/>
      <c r="J67" s="101"/>
      <c r="K67" s="26"/>
      <c r="L67" s="101"/>
      <c r="M67" s="26"/>
      <c r="N67" s="101"/>
      <c r="O67" s="26"/>
      <c r="P67" s="101"/>
      <c r="Q67" s="29"/>
      <c r="R67" s="101"/>
      <c r="S67" s="26"/>
      <c r="T67" s="101"/>
      <c r="U67" s="26">
        <v>20</v>
      </c>
      <c r="V67" s="42">
        <f>IF(U67="","",VLOOKUP(U67,Tabel!$A$1:$B$106,2,FALSE))</f>
        <v>110</v>
      </c>
      <c r="W67" s="86">
        <f t="shared" si="16"/>
        <v>110</v>
      </c>
      <c r="X67" s="86">
        <f t="shared" si="18"/>
        <v>0</v>
      </c>
      <c r="Y67" s="96">
        <f>SUMPRODUCT(LARGE(AA67:AI67,{1,2,3,4,5,6}))+X67</f>
        <v>110</v>
      </c>
      <c r="Z67" s="115">
        <f t="shared" si="17"/>
        <v>1</v>
      </c>
      <c r="AA67" s="90">
        <f t="shared" si="3"/>
        <v>0</v>
      </c>
      <c r="AB67" s="90">
        <f t="shared" si="4"/>
        <v>0</v>
      </c>
      <c r="AC67" s="89">
        <f t="shared" si="5"/>
        <v>0</v>
      </c>
      <c r="AD67" s="89">
        <f t="shared" si="6"/>
        <v>0</v>
      </c>
      <c r="AE67" s="90">
        <f t="shared" si="7"/>
        <v>0</v>
      </c>
      <c r="AF67" s="90">
        <f t="shared" si="8"/>
        <v>0</v>
      </c>
      <c r="AG67" s="90">
        <f t="shared" si="9"/>
        <v>0</v>
      </c>
      <c r="AH67" s="90">
        <f t="shared" si="10"/>
        <v>0</v>
      </c>
      <c r="AI67" s="90">
        <f t="shared" si="11"/>
        <v>110</v>
      </c>
    </row>
    <row r="68" spans="1:35" ht="15.75" customHeight="1">
      <c r="A68" s="12"/>
      <c r="B68" s="19" t="s">
        <v>558</v>
      </c>
      <c r="C68" s="25">
        <v>95</v>
      </c>
      <c r="D68" s="19" t="s">
        <v>37</v>
      </c>
      <c r="E68" s="28">
        <v>22</v>
      </c>
      <c r="F68" s="42">
        <f>IF(E68="","",VLOOKUP(E68,Tabel!$A$1:$B$106,2,FALSE))</f>
        <v>104</v>
      </c>
      <c r="G68" s="28"/>
      <c r="H68" s="42">
        <f>IF(G68="","",VLOOKUP(G68,Tabel!$A$1:$B$106,2,FALSE))</f>
      </c>
      <c r="I68" s="28"/>
      <c r="J68" s="42">
        <f>IF(I68="","",VLOOKUP(I68,Tabel!$A$1:$B$106,2,FALSE))</f>
      </c>
      <c r="K68" s="11"/>
      <c r="L68" s="42">
        <f>IF(K68="","",VLOOKUP(K68,Tabel!$A$1:$B$106,2,FALSE))</f>
      </c>
      <c r="M68" s="11"/>
      <c r="N68" s="42"/>
      <c r="O68" s="11"/>
      <c r="P68" s="42"/>
      <c r="Q68" s="11"/>
      <c r="R68" s="42"/>
      <c r="S68" s="12"/>
      <c r="T68" s="42"/>
      <c r="U68" s="12"/>
      <c r="V68" s="42"/>
      <c r="W68" s="86">
        <f t="shared" si="16"/>
        <v>104</v>
      </c>
      <c r="X68" s="86">
        <f t="shared" si="18"/>
        <v>0</v>
      </c>
      <c r="Y68" s="96">
        <f>SUMPRODUCT(LARGE(AA68:AI68,{1,2,3,4,5,6}))+X68</f>
        <v>104</v>
      </c>
      <c r="Z68" s="115">
        <f t="shared" si="17"/>
        <v>1</v>
      </c>
      <c r="AA68" s="90">
        <f t="shared" si="3"/>
        <v>104</v>
      </c>
      <c r="AB68" s="90">
        <f t="shared" si="4"/>
      </c>
      <c r="AC68" s="89">
        <f t="shared" si="5"/>
      </c>
      <c r="AD68" s="89">
        <f t="shared" si="6"/>
      </c>
      <c r="AE68" s="90">
        <f t="shared" si="7"/>
        <v>0</v>
      </c>
      <c r="AF68" s="90">
        <f t="shared" si="8"/>
        <v>0</v>
      </c>
      <c r="AG68" s="90">
        <f t="shared" si="9"/>
        <v>0</v>
      </c>
      <c r="AH68" s="90">
        <f t="shared" si="10"/>
        <v>0</v>
      </c>
      <c r="AI68" s="90">
        <f t="shared" si="11"/>
        <v>0</v>
      </c>
    </row>
    <row r="69" spans="1:35" ht="15.75" customHeight="1">
      <c r="A69" s="12"/>
      <c r="B69" s="19" t="s">
        <v>735</v>
      </c>
      <c r="C69" s="29">
        <v>94</v>
      </c>
      <c r="D69" s="19" t="s">
        <v>33</v>
      </c>
      <c r="E69" s="26"/>
      <c r="F69" s="101"/>
      <c r="G69" s="26"/>
      <c r="H69" s="101"/>
      <c r="I69" s="26"/>
      <c r="J69" s="101"/>
      <c r="K69" s="26"/>
      <c r="L69" s="101"/>
      <c r="M69" s="26"/>
      <c r="N69" s="101"/>
      <c r="O69" s="26"/>
      <c r="P69" s="101"/>
      <c r="Q69" s="29"/>
      <c r="R69" s="101"/>
      <c r="S69" s="26"/>
      <c r="T69" s="101"/>
      <c r="U69" s="26">
        <v>22</v>
      </c>
      <c r="V69" s="42">
        <f>IF(U69="","",VLOOKUP(U69,Tabel!$A$1:$B$106,2,FALSE))</f>
        <v>104</v>
      </c>
      <c r="W69" s="86">
        <f t="shared" si="16"/>
        <v>104</v>
      </c>
      <c r="X69" s="86">
        <f t="shared" si="18"/>
        <v>0</v>
      </c>
      <c r="Y69" s="96">
        <f>SUMPRODUCT(LARGE(AA69:AI69,{1,2,3,4,5,6}))+X69</f>
        <v>104</v>
      </c>
      <c r="Z69" s="115">
        <f t="shared" si="17"/>
        <v>1</v>
      </c>
      <c r="AA69" s="90">
        <f t="shared" si="3"/>
        <v>0</v>
      </c>
      <c r="AB69" s="90">
        <f t="shared" si="4"/>
        <v>0</v>
      </c>
      <c r="AC69" s="89">
        <f t="shared" si="5"/>
        <v>0</v>
      </c>
      <c r="AD69" s="89">
        <f t="shared" si="6"/>
        <v>0</v>
      </c>
      <c r="AE69" s="90">
        <f t="shared" si="7"/>
        <v>0</v>
      </c>
      <c r="AF69" s="90">
        <f t="shared" si="8"/>
        <v>0</v>
      </c>
      <c r="AG69" s="90">
        <f t="shared" si="9"/>
        <v>0</v>
      </c>
      <c r="AH69" s="90">
        <f t="shared" si="10"/>
        <v>0</v>
      </c>
      <c r="AI69" s="90">
        <f t="shared" si="11"/>
        <v>104</v>
      </c>
    </row>
    <row r="70" spans="1:35" ht="15.75" customHeight="1">
      <c r="A70" s="12"/>
      <c r="B70" s="19" t="s">
        <v>736</v>
      </c>
      <c r="C70" s="29">
        <v>94</v>
      </c>
      <c r="D70" s="19" t="s">
        <v>33</v>
      </c>
      <c r="E70" s="26"/>
      <c r="F70" s="101"/>
      <c r="G70" s="26"/>
      <c r="H70" s="101"/>
      <c r="I70" s="26"/>
      <c r="J70" s="101"/>
      <c r="K70" s="26"/>
      <c r="L70" s="101"/>
      <c r="M70" s="26"/>
      <c r="N70" s="101"/>
      <c r="O70" s="26"/>
      <c r="P70" s="101"/>
      <c r="Q70" s="29"/>
      <c r="R70" s="101"/>
      <c r="S70" s="26"/>
      <c r="T70" s="101"/>
      <c r="U70" s="19">
        <v>24</v>
      </c>
      <c r="V70" s="42">
        <f>IF(U70="","",VLOOKUP(U70,Tabel!$A$1:$B$106,2,FALSE))</f>
        <v>98</v>
      </c>
      <c r="W70" s="86">
        <f t="shared" si="16"/>
        <v>98</v>
      </c>
      <c r="X70" s="86">
        <f t="shared" si="18"/>
        <v>0</v>
      </c>
      <c r="Y70" s="96">
        <f>SUMPRODUCT(LARGE(AA70:AI70,{1,2,3,4,5,6}))+X70</f>
        <v>98</v>
      </c>
      <c r="Z70" s="115">
        <f t="shared" si="17"/>
        <v>1</v>
      </c>
      <c r="AA70" s="90">
        <f t="shared" si="3"/>
        <v>0</v>
      </c>
      <c r="AB70" s="90">
        <f t="shared" si="4"/>
        <v>0</v>
      </c>
      <c r="AC70" s="89">
        <f t="shared" si="5"/>
        <v>0</v>
      </c>
      <c r="AD70" s="89">
        <f t="shared" si="6"/>
        <v>0</v>
      </c>
      <c r="AE70" s="90">
        <f t="shared" si="7"/>
        <v>0</v>
      </c>
      <c r="AF70" s="90">
        <f t="shared" si="8"/>
        <v>0</v>
      </c>
      <c r="AG70" s="90">
        <f t="shared" si="9"/>
        <v>0</v>
      </c>
      <c r="AH70" s="90">
        <f t="shared" si="10"/>
        <v>0</v>
      </c>
      <c r="AI70" s="90">
        <f t="shared" si="11"/>
        <v>98</v>
      </c>
    </row>
    <row r="71" spans="1:35" ht="15.75" customHeight="1">
      <c r="A71" s="12"/>
      <c r="B71" s="19" t="s">
        <v>559</v>
      </c>
      <c r="C71" s="25">
        <v>95</v>
      </c>
      <c r="D71" s="19" t="s">
        <v>29</v>
      </c>
      <c r="E71" s="28"/>
      <c r="F71" s="28">
        <f>IF(E71="","",VLOOKUP(E71,Tabel!$A$1:$B$106,2,FALSE))</f>
      </c>
      <c r="G71" s="28"/>
      <c r="H71" s="28">
        <f>IF(G71="","",VLOOKUP(G71,Tabel!$A$1:$B$106,2,FALSE))</f>
      </c>
      <c r="I71" s="28">
        <v>25</v>
      </c>
      <c r="J71" s="28">
        <f>IF(I71="","",VLOOKUP(I71,Tabel!$A$1:$B$106,2,FALSE))</f>
        <v>95</v>
      </c>
      <c r="K71" s="11"/>
      <c r="L71" s="28">
        <f>IF(K71="","",VLOOKUP(K71,Tabel!$A$1:$B$106,2,FALSE))</f>
      </c>
      <c r="M71" s="11"/>
      <c r="N71" s="28"/>
      <c r="O71" s="11"/>
      <c r="P71" s="28"/>
      <c r="Q71" s="11"/>
      <c r="R71" s="42"/>
      <c r="S71" s="12"/>
      <c r="T71" s="28"/>
      <c r="U71" s="12"/>
      <c r="V71" s="28"/>
      <c r="W71" s="86">
        <f t="shared" si="16"/>
        <v>95</v>
      </c>
      <c r="X71" s="86">
        <f t="shared" si="18"/>
        <v>0</v>
      </c>
      <c r="Y71" s="96">
        <f>SUMPRODUCT(LARGE(AA71:AI71,{1,2,3,4,5,6}))+X71</f>
        <v>95</v>
      </c>
      <c r="Z71" s="115">
        <f t="shared" si="17"/>
        <v>1</v>
      </c>
      <c r="AA71" s="90">
        <f t="shared" si="3"/>
      </c>
      <c r="AB71" s="90">
        <f t="shared" si="4"/>
      </c>
      <c r="AC71" s="89">
        <f t="shared" si="5"/>
        <v>95</v>
      </c>
      <c r="AD71" s="89">
        <f t="shared" si="6"/>
      </c>
      <c r="AE71" s="90">
        <f t="shared" si="7"/>
        <v>0</v>
      </c>
      <c r="AF71" s="90">
        <f t="shared" si="8"/>
        <v>0</v>
      </c>
      <c r="AG71" s="90">
        <f t="shared" si="9"/>
        <v>0</v>
      </c>
      <c r="AH71" s="90">
        <f t="shared" si="10"/>
        <v>0</v>
      </c>
      <c r="AI71" s="90">
        <f t="shared" si="11"/>
        <v>0</v>
      </c>
    </row>
    <row r="72" spans="1:35" ht="15.75" customHeight="1">
      <c r="A72" s="12"/>
      <c r="B72" s="19" t="s">
        <v>403</v>
      </c>
      <c r="C72" s="25">
        <v>94</v>
      </c>
      <c r="D72" s="19" t="s">
        <v>32</v>
      </c>
      <c r="E72" s="28"/>
      <c r="F72" s="28">
        <f>IF(E72="","",VLOOKUP(E72,Tabel!$A$1:$B$106,2,FALSE))</f>
      </c>
      <c r="G72" s="28">
        <v>26</v>
      </c>
      <c r="H72" s="28">
        <f>IF(G72="","",VLOOKUP(G72,Tabel!$A$1:$B$106,2,FALSE))</f>
        <v>92</v>
      </c>
      <c r="I72" s="28"/>
      <c r="J72" s="28">
        <f>IF(I72="","",VLOOKUP(I72,Tabel!$A$1:$B$106,2,FALSE))</f>
      </c>
      <c r="K72" s="11"/>
      <c r="L72" s="28">
        <f>IF(K72="","",VLOOKUP(K72,Tabel!$A$1:$B$106,2,FALSE))</f>
      </c>
      <c r="M72" s="11"/>
      <c r="N72" s="28"/>
      <c r="O72" s="11"/>
      <c r="P72" s="28"/>
      <c r="Q72" s="11"/>
      <c r="R72" s="42"/>
      <c r="S72" s="12"/>
      <c r="T72" s="28"/>
      <c r="U72" s="12"/>
      <c r="V72" s="28"/>
      <c r="W72" s="86">
        <f t="shared" si="16"/>
        <v>92</v>
      </c>
      <c r="X72" s="86">
        <f t="shared" si="18"/>
        <v>0</v>
      </c>
      <c r="Y72" s="96">
        <f>SUMPRODUCT(LARGE(AA72:AI72,{1,2,3,4,5,6}))+X72</f>
        <v>92</v>
      </c>
      <c r="Z72" s="115">
        <f t="shared" si="17"/>
        <v>1</v>
      </c>
      <c r="AA72" s="90">
        <f aca="true" t="shared" si="19" ref="AA72:AA79">F72</f>
      </c>
      <c r="AB72" s="90">
        <f aca="true" t="shared" si="20" ref="AB72:AB79">H72</f>
        <v>92</v>
      </c>
      <c r="AC72" s="89">
        <f aca="true" t="shared" si="21" ref="AC72:AC79">J72</f>
      </c>
      <c r="AD72" s="89">
        <f aca="true" t="shared" si="22" ref="AD72:AD79">L72</f>
      </c>
      <c r="AE72" s="90">
        <f aca="true" t="shared" si="23" ref="AE72:AE79">N72</f>
        <v>0</v>
      </c>
      <c r="AF72" s="90">
        <f aca="true" t="shared" si="24" ref="AF72:AF79">P72</f>
        <v>0</v>
      </c>
      <c r="AG72" s="90">
        <f aca="true" t="shared" si="25" ref="AG72:AG79">R72</f>
        <v>0</v>
      </c>
      <c r="AH72" s="90">
        <f aca="true" t="shared" si="26" ref="AH72:AH79">T72</f>
        <v>0</v>
      </c>
      <c r="AI72" s="90">
        <f aca="true" t="shared" si="27" ref="AI72:AI79">V72</f>
        <v>0</v>
      </c>
    </row>
    <row r="73" spans="1:35" ht="15.75" customHeight="1">
      <c r="A73" s="12"/>
      <c r="B73" s="19" t="s">
        <v>560</v>
      </c>
      <c r="C73" s="25">
        <v>95</v>
      </c>
      <c r="D73" s="19" t="s">
        <v>29</v>
      </c>
      <c r="E73" s="28"/>
      <c r="F73" s="28">
        <f>IF(E73="","",VLOOKUP(E73,Tabel!$A$1:$B$106,2,FALSE))</f>
      </c>
      <c r="G73" s="25"/>
      <c r="H73" s="28">
        <f>IF(G73="","",VLOOKUP(G73,Tabel!$A$1:$B$106,2,FALSE))</f>
      </c>
      <c r="I73" s="28">
        <v>27</v>
      </c>
      <c r="J73" s="28">
        <f>IF(I73="","",VLOOKUP(I73,Tabel!$A$1:$B$106,2,FALSE))</f>
        <v>89</v>
      </c>
      <c r="K73" s="11"/>
      <c r="L73" s="28">
        <f>IF(K73="","",VLOOKUP(K73,Tabel!$A$1:$B$106,2,FALSE))</f>
      </c>
      <c r="M73" s="11"/>
      <c r="N73" s="28"/>
      <c r="O73" s="11"/>
      <c r="P73" s="28"/>
      <c r="Q73" s="11"/>
      <c r="R73" s="28"/>
      <c r="S73" s="12"/>
      <c r="T73" s="42"/>
      <c r="U73" s="12"/>
      <c r="V73" s="28"/>
      <c r="W73" s="86">
        <f t="shared" si="16"/>
        <v>89</v>
      </c>
      <c r="X73" s="86">
        <f t="shared" si="18"/>
        <v>0</v>
      </c>
      <c r="Y73" s="96">
        <f>SUMPRODUCT(LARGE(AA73:AI73,{1,2,3,4,5,6}))+X73</f>
        <v>89</v>
      </c>
      <c r="Z73" s="115">
        <f t="shared" si="17"/>
        <v>1</v>
      </c>
      <c r="AA73" s="90">
        <f t="shared" si="19"/>
      </c>
      <c r="AB73" s="90">
        <f t="shared" si="20"/>
      </c>
      <c r="AC73" s="89">
        <f t="shared" si="21"/>
        <v>89</v>
      </c>
      <c r="AD73" s="89">
        <f t="shared" si="22"/>
      </c>
      <c r="AE73" s="90">
        <f t="shared" si="23"/>
        <v>0</v>
      </c>
      <c r="AF73" s="90">
        <f t="shared" si="24"/>
        <v>0</v>
      </c>
      <c r="AG73" s="90">
        <f t="shared" si="25"/>
        <v>0</v>
      </c>
      <c r="AH73" s="90">
        <f t="shared" si="26"/>
        <v>0</v>
      </c>
      <c r="AI73" s="90">
        <f t="shared" si="27"/>
        <v>0</v>
      </c>
    </row>
    <row r="74" spans="1:35" ht="15.75" customHeight="1">
      <c r="A74" s="12"/>
      <c r="B74" s="19" t="s">
        <v>404</v>
      </c>
      <c r="C74" s="25">
        <v>95</v>
      </c>
      <c r="D74" s="19" t="s">
        <v>26</v>
      </c>
      <c r="E74" s="28">
        <v>28</v>
      </c>
      <c r="F74" s="28">
        <f>IF(E74="","",VLOOKUP(E74,Tabel!$A$1:$B$106,2,FALSE))</f>
        <v>86</v>
      </c>
      <c r="G74" s="25"/>
      <c r="H74" s="28">
        <f>IF(G74="","",VLOOKUP(G74,Tabel!$A$1:$B$106,2,FALSE))</f>
      </c>
      <c r="I74" s="28"/>
      <c r="J74" s="28">
        <f>IF(I74="","",VLOOKUP(I74,Tabel!$A$1:$B$106,2,FALSE))</f>
      </c>
      <c r="K74" s="11"/>
      <c r="L74" s="28">
        <f>IF(K74="","",VLOOKUP(K74,Tabel!$A$1:$B$106,2,FALSE))</f>
      </c>
      <c r="M74" s="11"/>
      <c r="N74" s="28"/>
      <c r="O74" s="11"/>
      <c r="P74" s="28"/>
      <c r="Q74" s="11"/>
      <c r="R74" s="28"/>
      <c r="S74" s="12"/>
      <c r="T74" s="42"/>
      <c r="U74" s="12"/>
      <c r="V74" s="28"/>
      <c r="W74" s="86">
        <f t="shared" si="16"/>
        <v>86</v>
      </c>
      <c r="X74" s="86">
        <f t="shared" si="18"/>
        <v>0</v>
      </c>
      <c r="Y74" s="96">
        <f>SUMPRODUCT(LARGE(AA74:AI74,{1,2,3,4,5,6}))+X74</f>
        <v>86</v>
      </c>
      <c r="Z74" s="115">
        <f t="shared" si="17"/>
        <v>1</v>
      </c>
      <c r="AA74" s="90">
        <f t="shared" si="19"/>
        <v>86</v>
      </c>
      <c r="AB74" s="90">
        <f t="shared" si="20"/>
      </c>
      <c r="AC74" s="89">
        <f t="shared" si="21"/>
      </c>
      <c r="AD74" s="89">
        <f t="shared" si="22"/>
      </c>
      <c r="AE74" s="90">
        <f t="shared" si="23"/>
        <v>0</v>
      </c>
      <c r="AF74" s="90">
        <f t="shared" si="24"/>
        <v>0</v>
      </c>
      <c r="AG74" s="90">
        <f t="shared" si="25"/>
        <v>0</v>
      </c>
      <c r="AH74" s="90">
        <f t="shared" si="26"/>
        <v>0</v>
      </c>
      <c r="AI74" s="90">
        <f t="shared" si="27"/>
        <v>0</v>
      </c>
    </row>
    <row r="75" spans="1:35" ht="15.75" customHeight="1">
      <c r="A75" s="12"/>
      <c r="B75" s="19" t="s">
        <v>405</v>
      </c>
      <c r="C75" s="25">
        <v>94</v>
      </c>
      <c r="D75" s="19" t="s">
        <v>26</v>
      </c>
      <c r="E75" s="28">
        <v>30</v>
      </c>
      <c r="F75" s="28">
        <f>IF(E75="","",VLOOKUP(E75,Tabel!$A$1:$B$106,2,FALSE))</f>
        <v>80</v>
      </c>
      <c r="G75" s="25"/>
      <c r="H75" s="28">
        <f>IF(G75="","",VLOOKUP(G75,Tabel!$A$1:$B$106,2,FALSE))</f>
      </c>
      <c r="I75" s="28"/>
      <c r="J75" s="28">
        <f>IF(I75="","",VLOOKUP(I75,Tabel!$A$1:$B$106,2,FALSE))</f>
      </c>
      <c r="K75" s="11"/>
      <c r="L75" s="28">
        <f>IF(K75="","",VLOOKUP(K75,Tabel!$A$1:$B$106,2,FALSE))</f>
      </c>
      <c r="M75" s="11"/>
      <c r="N75" s="28"/>
      <c r="O75" s="11"/>
      <c r="P75" s="28"/>
      <c r="Q75" s="11"/>
      <c r="R75" s="28"/>
      <c r="S75" s="12"/>
      <c r="T75" s="42"/>
      <c r="U75" s="12"/>
      <c r="V75" s="28"/>
      <c r="W75" s="86">
        <f t="shared" si="16"/>
        <v>80</v>
      </c>
      <c r="X75" s="86">
        <f t="shared" si="18"/>
        <v>0</v>
      </c>
      <c r="Y75" s="96">
        <f>SUMPRODUCT(LARGE(AA75:AI75,{1,2,3,4,5,6}))+X75</f>
        <v>80</v>
      </c>
      <c r="Z75" s="115">
        <f t="shared" si="17"/>
        <v>1</v>
      </c>
      <c r="AA75" s="90">
        <f t="shared" si="19"/>
        <v>80</v>
      </c>
      <c r="AB75" s="90">
        <f t="shared" si="20"/>
      </c>
      <c r="AC75" s="89">
        <f t="shared" si="21"/>
      </c>
      <c r="AD75" s="89">
        <f t="shared" si="22"/>
      </c>
      <c r="AE75" s="90">
        <f t="shared" si="23"/>
        <v>0</v>
      </c>
      <c r="AF75" s="90">
        <f t="shared" si="24"/>
        <v>0</v>
      </c>
      <c r="AG75" s="90">
        <f t="shared" si="25"/>
        <v>0</v>
      </c>
      <c r="AH75" s="90">
        <f t="shared" si="26"/>
        <v>0</v>
      </c>
      <c r="AI75" s="90">
        <f t="shared" si="27"/>
        <v>0</v>
      </c>
    </row>
    <row r="76" spans="1:35" ht="15.75" customHeight="1">
      <c r="A76" s="12"/>
      <c r="B76" s="19" t="s">
        <v>561</v>
      </c>
      <c r="C76" s="25">
        <v>95</v>
      </c>
      <c r="D76" s="19" t="s">
        <v>29</v>
      </c>
      <c r="E76" s="28"/>
      <c r="F76" s="28">
        <f>IF(E76="","",VLOOKUP(E76,Tabel!$A$1:$B$106,2,FALSE))</f>
      </c>
      <c r="G76" s="25"/>
      <c r="H76" s="28">
        <f>IF(G76="","",VLOOKUP(G76,Tabel!$A$1:$B$106,2,FALSE))</f>
      </c>
      <c r="I76" s="28">
        <v>31</v>
      </c>
      <c r="J76" s="28">
        <f>IF(I76="","",VLOOKUP(I76,Tabel!$A$1:$B$106,2,FALSE))</f>
        <v>77</v>
      </c>
      <c r="K76" s="11"/>
      <c r="L76" s="28">
        <f>IF(K76="","",VLOOKUP(K76,Tabel!$A$1:$B$106,2,FALSE))</f>
      </c>
      <c r="M76" s="11"/>
      <c r="N76" s="28"/>
      <c r="O76" s="11"/>
      <c r="P76" s="28"/>
      <c r="Q76" s="11"/>
      <c r="R76" s="28"/>
      <c r="S76" s="12"/>
      <c r="T76" s="28"/>
      <c r="U76" s="12"/>
      <c r="V76" s="42"/>
      <c r="W76" s="86">
        <f t="shared" si="16"/>
        <v>77</v>
      </c>
      <c r="X76" s="86">
        <f t="shared" si="18"/>
        <v>0</v>
      </c>
      <c r="Y76" s="96">
        <f>SUMPRODUCT(LARGE(AA76:AI76,{1,2,3,4,5,6}))+X76</f>
        <v>77</v>
      </c>
      <c r="Z76" s="115">
        <f t="shared" si="17"/>
        <v>1</v>
      </c>
      <c r="AA76" s="90">
        <f t="shared" si="19"/>
      </c>
      <c r="AB76" s="90">
        <f t="shared" si="20"/>
      </c>
      <c r="AC76" s="89">
        <f t="shared" si="21"/>
        <v>77</v>
      </c>
      <c r="AD76" s="89">
        <f t="shared" si="22"/>
      </c>
      <c r="AE76" s="90">
        <f t="shared" si="23"/>
        <v>0</v>
      </c>
      <c r="AF76" s="90">
        <f t="shared" si="24"/>
        <v>0</v>
      </c>
      <c r="AG76" s="90">
        <f t="shared" si="25"/>
        <v>0</v>
      </c>
      <c r="AH76" s="90">
        <f t="shared" si="26"/>
        <v>0</v>
      </c>
      <c r="AI76" s="90">
        <f t="shared" si="27"/>
        <v>0</v>
      </c>
    </row>
    <row r="77" spans="1:35" ht="15.75" customHeight="1">
      <c r="A77" s="12"/>
      <c r="B77" s="19" t="s">
        <v>107</v>
      </c>
      <c r="C77" s="25">
        <v>94</v>
      </c>
      <c r="D77" s="19" t="s">
        <v>26</v>
      </c>
      <c r="E77" s="28">
        <v>31</v>
      </c>
      <c r="F77" s="28">
        <f>IF(E77="","",VLOOKUP(E77,Tabel!$A$1:$B$106,2,FALSE))</f>
        <v>77</v>
      </c>
      <c r="G77" s="25"/>
      <c r="H77" s="28">
        <f>IF(G77="","",VLOOKUP(G77,Tabel!$A$1:$B$106,2,FALSE))</f>
      </c>
      <c r="I77" s="28"/>
      <c r="J77" s="28">
        <f>IF(I77="","",VLOOKUP(I77,Tabel!$A$1:$B$106,2,FALSE))</f>
      </c>
      <c r="K77" s="11"/>
      <c r="L77" s="28">
        <f>IF(K77="","",VLOOKUP(K77,Tabel!$A$1:$B$106,2,FALSE))</f>
      </c>
      <c r="M77" s="11"/>
      <c r="N77" s="28"/>
      <c r="O77" s="11"/>
      <c r="P77" s="28"/>
      <c r="Q77" s="11"/>
      <c r="R77" s="28"/>
      <c r="S77" s="12"/>
      <c r="T77" s="28"/>
      <c r="U77" s="12"/>
      <c r="V77" s="42"/>
      <c r="W77" s="86">
        <f t="shared" si="16"/>
        <v>77</v>
      </c>
      <c r="X77" s="86">
        <f t="shared" si="18"/>
        <v>0</v>
      </c>
      <c r="Y77" s="96">
        <f>SUMPRODUCT(LARGE(AA77:AI77,{1,2,3,4,5,6}))+X77</f>
        <v>77</v>
      </c>
      <c r="Z77" s="115">
        <f t="shared" si="17"/>
        <v>1</v>
      </c>
      <c r="AA77" s="90">
        <f t="shared" si="19"/>
        <v>77</v>
      </c>
      <c r="AB77" s="90">
        <f t="shared" si="20"/>
      </c>
      <c r="AC77" s="89">
        <f t="shared" si="21"/>
      </c>
      <c r="AD77" s="89">
        <f t="shared" si="22"/>
      </c>
      <c r="AE77" s="90">
        <f t="shared" si="23"/>
        <v>0</v>
      </c>
      <c r="AF77" s="90">
        <f t="shared" si="24"/>
        <v>0</v>
      </c>
      <c r="AG77" s="90">
        <f t="shared" si="25"/>
        <v>0</v>
      </c>
      <c r="AH77" s="90">
        <f t="shared" si="26"/>
        <v>0</v>
      </c>
      <c r="AI77" s="90">
        <f t="shared" si="27"/>
        <v>0</v>
      </c>
    </row>
    <row r="78" spans="1:35" ht="15.75" customHeight="1">
      <c r="A78" s="12"/>
      <c r="B78" s="19" t="s">
        <v>562</v>
      </c>
      <c r="C78" s="25">
        <v>95</v>
      </c>
      <c r="D78" s="19" t="s">
        <v>29</v>
      </c>
      <c r="E78" s="28"/>
      <c r="F78" s="28">
        <f>IF(E78="","",VLOOKUP(E78,Tabel!$A$1:$B$106,2,FALSE))</f>
      </c>
      <c r="G78" s="25"/>
      <c r="H78" s="28">
        <f>IF(G78="","",VLOOKUP(G78,Tabel!$A$1:$B$106,2,FALSE))</f>
      </c>
      <c r="I78" s="28">
        <v>32</v>
      </c>
      <c r="J78" s="28">
        <f>IF(I78="","",VLOOKUP(I78,Tabel!$A$1:$B$106,2,FALSE))</f>
        <v>74</v>
      </c>
      <c r="K78" s="11"/>
      <c r="L78" s="28">
        <f>IF(K78="","",VLOOKUP(K78,Tabel!$A$1:$B$106,2,FALSE))</f>
      </c>
      <c r="M78" s="11"/>
      <c r="N78" s="28"/>
      <c r="O78" s="11"/>
      <c r="P78" s="28"/>
      <c r="Q78" s="11"/>
      <c r="R78" s="28"/>
      <c r="S78" s="12"/>
      <c r="T78" s="28"/>
      <c r="U78" s="12"/>
      <c r="V78" s="42"/>
      <c r="W78" s="86">
        <f t="shared" si="16"/>
        <v>74</v>
      </c>
      <c r="X78" s="86">
        <f t="shared" si="18"/>
        <v>0</v>
      </c>
      <c r="Y78" s="96">
        <f>SUMPRODUCT(LARGE(AA78:AI78,{1,2,3,4,5,6}))+X78</f>
        <v>74</v>
      </c>
      <c r="Z78" s="115">
        <f t="shared" si="17"/>
        <v>1</v>
      </c>
      <c r="AA78" s="90">
        <f t="shared" si="19"/>
      </c>
      <c r="AB78" s="90">
        <f t="shared" si="20"/>
      </c>
      <c r="AC78" s="89">
        <f t="shared" si="21"/>
        <v>74</v>
      </c>
      <c r="AD78" s="89">
        <f t="shared" si="22"/>
      </c>
      <c r="AE78" s="90">
        <f t="shared" si="23"/>
        <v>0</v>
      </c>
      <c r="AF78" s="90">
        <f t="shared" si="24"/>
        <v>0</v>
      </c>
      <c r="AG78" s="90">
        <f t="shared" si="25"/>
        <v>0</v>
      </c>
      <c r="AH78" s="90">
        <f t="shared" si="26"/>
        <v>0</v>
      </c>
      <c r="AI78" s="90">
        <f t="shared" si="27"/>
        <v>0</v>
      </c>
    </row>
    <row r="79" spans="1:35" ht="15.75" customHeight="1">
      <c r="A79" s="12"/>
      <c r="B79" s="19" t="s">
        <v>406</v>
      </c>
      <c r="C79" s="25">
        <v>95</v>
      </c>
      <c r="D79" s="19" t="s">
        <v>26</v>
      </c>
      <c r="E79" s="28">
        <v>32</v>
      </c>
      <c r="F79" s="28">
        <f>IF(E79="","",VLOOKUP(E79,Tabel!$A$1:$B$106,2,FALSE))</f>
        <v>74</v>
      </c>
      <c r="G79" s="25"/>
      <c r="H79" s="28">
        <f>IF(G79="","",VLOOKUP(G79,Tabel!$A$1:$B$106,2,FALSE))</f>
      </c>
      <c r="I79" s="25"/>
      <c r="J79" s="28">
        <f>IF(I79="","",VLOOKUP(I79,Tabel!$A$1:$B$106,2,FALSE))</f>
      </c>
      <c r="K79" s="11"/>
      <c r="L79" s="28">
        <f>IF(K79="","",VLOOKUP(K79,Tabel!$A$1:$B$106,2,FALSE))</f>
      </c>
      <c r="M79" s="11"/>
      <c r="N79" s="28"/>
      <c r="O79" s="11"/>
      <c r="P79" s="28"/>
      <c r="Q79" s="11"/>
      <c r="R79" s="28"/>
      <c r="S79" s="12"/>
      <c r="T79" s="28"/>
      <c r="U79" s="12"/>
      <c r="V79" s="28"/>
      <c r="W79" s="86">
        <f t="shared" si="16"/>
        <v>74</v>
      </c>
      <c r="X79" s="86">
        <f t="shared" si="18"/>
        <v>0</v>
      </c>
      <c r="Y79" s="96">
        <f>SUMPRODUCT(LARGE(AA79:AI79,{1,2,3,4,5,6}))+X79</f>
        <v>74</v>
      </c>
      <c r="Z79" s="115">
        <f t="shared" si="17"/>
        <v>1</v>
      </c>
      <c r="AA79" s="90">
        <f t="shared" si="19"/>
        <v>74</v>
      </c>
      <c r="AB79" s="90">
        <f t="shared" si="20"/>
      </c>
      <c r="AC79" s="89">
        <f t="shared" si="21"/>
      </c>
      <c r="AD79" s="89">
        <f t="shared" si="22"/>
      </c>
      <c r="AE79" s="90">
        <f t="shared" si="23"/>
        <v>0</v>
      </c>
      <c r="AF79" s="90">
        <f t="shared" si="24"/>
        <v>0</v>
      </c>
      <c r="AG79" s="90">
        <f t="shared" si="25"/>
        <v>0</v>
      </c>
      <c r="AH79" s="90">
        <f t="shared" si="26"/>
        <v>0</v>
      </c>
      <c r="AI79" s="90">
        <f t="shared" si="27"/>
        <v>0</v>
      </c>
    </row>
  </sheetData>
  <sheetProtection/>
  <mergeCells count="1">
    <mergeCell ref="U7:Y8"/>
  </mergeCells>
  <conditionalFormatting sqref="Y18:Y20 W22:W37 Y22:Y37 W18:W20 W11:W16 Y11:Y16 Y39:Y79 W39:W79">
    <cfRule type="cellIs" priority="1" dxfId="0" operator="equal" stopIfTrue="1">
      <formula>0</formula>
    </cfRule>
  </conditionalFormatting>
  <conditionalFormatting sqref="Y21 Y17 W21 W17 W38 Y38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I55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0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11" t="s">
        <v>184</v>
      </c>
      <c r="B9" s="1"/>
      <c r="C9" s="83"/>
      <c r="D9" s="8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49" t="s">
        <v>586</v>
      </c>
      <c r="X9" s="50" t="s">
        <v>587</v>
      </c>
      <c r="Y9" s="51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26"/>
      <c r="X10" s="50"/>
      <c r="Y10" s="51"/>
    </row>
    <row r="11" spans="1:35" ht="15.75" customHeight="1">
      <c r="A11" s="14">
        <v>1</v>
      </c>
      <c r="B11" s="19" t="s">
        <v>413</v>
      </c>
      <c r="C11" s="25">
        <v>93</v>
      </c>
      <c r="D11" s="19" t="s">
        <v>36</v>
      </c>
      <c r="E11" s="28"/>
      <c r="F11" s="42">
        <f>IF(E11="","",VLOOKUP(E11,Tabel!$A$1:$B$106,2,FALSE))</f>
      </c>
      <c r="G11" s="28">
        <v>3</v>
      </c>
      <c r="H11" s="42">
        <f>IF(G11="","",VLOOKUP(G11,Tabel!$A$1:$B$106,2,FALSE))</f>
        <v>185</v>
      </c>
      <c r="I11" s="28">
        <v>2</v>
      </c>
      <c r="J11" s="42">
        <f>IF(I11="","",VLOOKUP(I11,Tabel!$A$1:$B$106,2,FALSE))</f>
        <v>190</v>
      </c>
      <c r="K11" s="11">
        <v>1</v>
      </c>
      <c r="L11" s="42">
        <f>IF(K11="","",VLOOKUP(K11,Tabel!$A$1:$B$106,2,FALSE))</f>
        <v>200</v>
      </c>
      <c r="M11" s="11">
        <v>2</v>
      </c>
      <c r="N11" s="42">
        <f>IF(M11="","",VLOOKUP(M11,Tabel!$A$1:$B$106,2,FALSE))</f>
        <v>190</v>
      </c>
      <c r="O11" s="11">
        <v>2</v>
      </c>
      <c r="P11" s="42">
        <f>IF(O11="","",VLOOKUP(O11,Tabel!$A$1:$B$106,2,FALSE))</f>
        <v>190</v>
      </c>
      <c r="Q11" s="11"/>
      <c r="R11" s="42"/>
      <c r="S11" s="12">
        <v>1</v>
      </c>
      <c r="T11" s="42">
        <f>IF(S11="","",VLOOKUP(S11,Tabel!$A$1:$B$106,2,FALSE))</f>
        <v>200</v>
      </c>
      <c r="U11" s="12">
        <v>1</v>
      </c>
      <c r="V11" s="42">
        <f>IF(U11="","",VLOOKUP(U11,Tabel!$A$1:$B$106,2,FALSE))</f>
        <v>200</v>
      </c>
      <c r="W11" s="86">
        <f aca="true" t="shared" si="0" ref="W11:W21">SUM(F11,H11,J11,L11,N11,P11,R11,T11,V11)</f>
        <v>1355</v>
      </c>
      <c r="X11" s="86">
        <f aca="true" t="shared" si="1" ref="X11:X21">IF(COUNT(F11,H11,J11,L11,N11,P11,R11,T11,V11)=7,5,IF(COUNT(F11,H11,J11,L11,N11,P11,R11,T11,V11)=8,15,IF(COUNT(F11,H11,J11,L11,N11,P11,R11,T11,V11)=9,30,0)))</f>
        <v>5</v>
      </c>
      <c r="Y11" s="96">
        <f>SUMPRODUCT(LARGE(AA11:AI11,{1,2,3,4,5,6}))+X11</f>
        <v>1175</v>
      </c>
      <c r="Z11" s="115">
        <f aca="true" t="shared" si="2" ref="Z11:Z21">COUNTA(E11,G11,I11,K11,M11,O11,Q11,S11,U11)</f>
        <v>7</v>
      </c>
      <c r="AA11" s="90">
        <f>F11</f>
      </c>
      <c r="AB11" s="90">
        <f>H11</f>
        <v>185</v>
      </c>
      <c r="AC11" s="89">
        <f>J11</f>
        <v>190</v>
      </c>
      <c r="AD11" s="89">
        <f>L11</f>
        <v>200</v>
      </c>
      <c r="AE11" s="90">
        <f>N11</f>
        <v>190</v>
      </c>
      <c r="AF11" s="90">
        <f>P11</f>
        <v>190</v>
      </c>
      <c r="AG11" s="90">
        <f>R11</f>
        <v>0</v>
      </c>
      <c r="AH11" s="90">
        <f>T11</f>
        <v>200</v>
      </c>
      <c r="AI11" s="90">
        <f>V11</f>
        <v>200</v>
      </c>
    </row>
    <row r="12" spans="1:35" ht="15.75" customHeight="1">
      <c r="A12" s="12">
        <v>2</v>
      </c>
      <c r="B12" s="19" t="s">
        <v>414</v>
      </c>
      <c r="C12" s="25">
        <v>92</v>
      </c>
      <c r="D12" s="19" t="s">
        <v>29</v>
      </c>
      <c r="E12" s="28"/>
      <c r="F12" s="42">
        <f>IF(E12="","",VLOOKUP(E12,Tabel!$A$1:$B$106,2,FALSE))</f>
      </c>
      <c r="G12" s="28">
        <v>4</v>
      </c>
      <c r="H12" s="42">
        <f>IF(G12="","",VLOOKUP(G12,Tabel!$A$1:$B$106,2,FALSE))</f>
        <v>180</v>
      </c>
      <c r="I12" s="28">
        <v>4</v>
      </c>
      <c r="J12" s="42">
        <f>IF(I12="","",VLOOKUP(I12,Tabel!$A$1:$B$106,2,FALSE))</f>
        <v>180</v>
      </c>
      <c r="K12" s="11">
        <v>2</v>
      </c>
      <c r="L12" s="42">
        <f>IF(K12="","",VLOOKUP(K12,Tabel!$A$1:$B$106,2,FALSE))</f>
        <v>190</v>
      </c>
      <c r="M12" s="11">
        <v>4</v>
      </c>
      <c r="N12" s="42">
        <f>IF(M12="","",VLOOKUP(M12,Tabel!$A$1:$B$106,2,FALSE))</f>
        <v>180</v>
      </c>
      <c r="O12" s="11">
        <v>4</v>
      </c>
      <c r="P12" s="42">
        <f>IF(O12="","",VLOOKUP(O12,Tabel!$A$1:$B$106,2,FALSE))</f>
        <v>180</v>
      </c>
      <c r="Q12" s="11">
        <v>2</v>
      </c>
      <c r="R12" s="42">
        <f>IF(Q12="","",VLOOKUP(Q12,Tabel!$A$1:$B$106,2,FALSE))</f>
        <v>190</v>
      </c>
      <c r="S12" s="12"/>
      <c r="T12" s="42"/>
      <c r="U12" s="12">
        <v>2</v>
      </c>
      <c r="V12" s="42">
        <f>IF(U12="","",VLOOKUP(U12,Tabel!$A$1:$B$106,2,FALSE))</f>
        <v>190</v>
      </c>
      <c r="W12" s="86">
        <f t="shared" si="0"/>
        <v>1290</v>
      </c>
      <c r="X12" s="86">
        <f t="shared" si="1"/>
        <v>5</v>
      </c>
      <c r="Y12" s="96">
        <f>SUMPRODUCT(LARGE(AA12:AI12,{1,2,3,4,5,6}))+X12</f>
        <v>1115</v>
      </c>
      <c r="Z12" s="115">
        <f t="shared" si="2"/>
        <v>7</v>
      </c>
      <c r="AA12" s="90">
        <f aca="true" t="shared" si="3" ref="AA12:AA55">F12</f>
      </c>
      <c r="AB12" s="90">
        <f aca="true" t="shared" si="4" ref="AB12:AB55">H12</f>
        <v>180</v>
      </c>
      <c r="AC12" s="89">
        <f aca="true" t="shared" si="5" ref="AC12:AC55">J12</f>
        <v>180</v>
      </c>
      <c r="AD12" s="89">
        <f aca="true" t="shared" si="6" ref="AD12:AD55">L12</f>
        <v>190</v>
      </c>
      <c r="AE12" s="90">
        <f aca="true" t="shared" si="7" ref="AE12:AE55">N12</f>
        <v>180</v>
      </c>
      <c r="AF12" s="90">
        <f aca="true" t="shared" si="8" ref="AF12:AF55">P12</f>
        <v>180</v>
      </c>
      <c r="AG12" s="90">
        <f aca="true" t="shared" si="9" ref="AG12:AG55">R12</f>
        <v>190</v>
      </c>
      <c r="AH12" s="90">
        <f aca="true" t="shared" si="10" ref="AH12:AH55">T12</f>
        <v>0</v>
      </c>
      <c r="AI12" s="90">
        <f aca="true" t="shared" si="11" ref="AI12:AI55">V12</f>
        <v>190</v>
      </c>
    </row>
    <row r="13" spans="1:35" ht="15.75" customHeight="1">
      <c r="A13" s="12">
        <v>3</v>
      </c>
      <c r="B13" s="19" t="s">
        <v>408</v>
      </c>
      <c r="C13" s="25">
        <v>93</v>
      </c>
      <c r="D13" s="19" t="s">
        <v>32</v>
      </c>
      <c r="E13" s="28">
        <v>7</v>
      </c>
      <c r="F13" s="42">
        <f>IF(E13="","",VLOOKUP(E13,Tabel!$A$1:$B$106,2,FALSE))</f>
        <v>165</v>
      </c>
      <c r="G13" s="28">
        <v>8</v>
      </c>
      <c r="H13" s="42">
        <f>IF(G13="","",VLOOKUP(G13,Tabel!$A$1:$B$106,2,FALSE))</f>
        <v>160</v>
      </c>
      <c r="I13" s="28">
        <v>5</v>
      </c>
      <c r="J13" s="42">
        <f>IF(I13="","",VLOOKUP(I13,Tabel!$A$1:$B$106,2,FALSE))</f>
        <v>175</v>
      </c>
      <c r="K13" s="11">
        <v>6</v>
      </c>
      <c r="L13" s="42">
        <f>IF(K13="","",VLOOKUP(K13,Tabel!$A$1:$B$106,2,FALSE))</f>
        <v>170</v>
      </c>
      <c r="M13" s="11">
        <v>9</v>
      </c>
      <c r="N13" s="42">
        <f>IF(M13="","",VLOOKUP(M13,Tabel!$A$1:$B$106,2,FALSE))</f>
        <v>155</v>
      </c>
      <c r="O13" s="11">
        <v>5</v>
      </c>
      <c r="P13" s="42">
        <f>IF(O13="","",VLOOKUP(O13,Tabel!$A$1:$B$106,2,FALSE))</f>
        <v>175</v>
      </c>
      <c r="Q13" s="11">
        <v>8</v>
      </c>
      <c r="R13" s="42">
        <f>IF(Q13="","",VLOOKUP(Q13,Tabel!$A$1:$B$106,2,FALSE))</f>
        <v>160</v>
      </c>
      <c r="S13" s="12">
        <v>4</v>
      </c>
      <c r="T13" s="42">
        <f>IF(S13="","",VLOOKUP(S13,Tabel!$A$1:$B$106,2,FALSE))</f>
        <v>180</v>
      </c>
      <c r="U13" s="12">
        <v>6</v>
      </c>
      <c r="V13" s="42">
        <f>IF(U13="","",VLOOKUP(U13,Tabel!$A$1:$B$106,2,FALSE))</f>
        <v>170</v>
      </c>
      <c r="W13" s="86">
        <f t="shared" si="0"/>
        <v>1510</v>
      </c>
      <c r="X13" s="86">
        <f t="shared" si="1"/>
        <v>30</v>
      </c>
      <c r="Y13" s="96">
        <f>SUMPRODUCT(LARGE(AA13:AI13,{1,2,3,4,5,6}))+X13</f>
        <v>1065</v>
      </c>
      <c r="Z13" s="115">
        <f t="shared" si="2"/>
        <v>9</v>
      </c>
      <c r="AA13" s="90">
        <f t="shared" si="3"/>
        <v>165</v>
      </c>
      <c r="AB13" s="90">
        <f t="shared" si="4"/>
        <v>160</v>
      </c>
      <c r="AC13" s="89">
        <f t="shared" si="5"/>
        <v>175</v>
      </c>
      <c r="AD13" s="89">
        <f t="shared" si="6"/>
        <v>170</v>
      </c>
      <c r="AE13" s="90">
        <f t="shared" si="7"/>
        <v>155</v>
      </c>
      <c r="AF13" s="90">
        <f t="shared" si="8"/>
        <v>175</v>
      </c>
      <c r="AG13" s="90">
        <f t="shared" si="9"/>
        <v>160</v>
      </c>
      <c r="AH13" s="90">
        <f t="shared" si="10"/>
        <v>180</v>
      </c>
      <c r="AI13" s="90">
        <f t="shared" si="11"/>
        <v>170</v>
      </c>
    </row>
    <row r="14" spans="1:35" ht="15.75" customHeight="1">
      <c r="A14" s="12">
        <v>4</v>
      </c>
      <c r="B14" s="19" t="s">
        <v>118</v>
      </c>
      <c r="C14" s="25">
        <v>92</v>
      </c>
      <c r="D14" s="19" t="s">
        <v>35</v>
      </c>
      <c r="E14" s="28">
        <v>2</v>
      </c>
      <c r="F14" s="42">
        <f>IF(E14="","",VLOOKUP(E14,Tabel!$A$1:$B$106,2,FALSE))</f>
        <v>190</v>
      </c>
      <c r="G14" s="28">
        <v>12</v>
      </c>
      <c r="H14" s="42">
        <f>IF(G14="","",VLOOKUP(G14,Tabel!$A$1:$B$106,2,FALSE))</f>
        <v>142</v>
      </c>
      <c r="I14" s="28"/>
      <c r="J14" s="42">
        <f>IF(I14="","",VLOOKUP(I14,Tabel!$A$1:$B$106,2,FALSE))</f>
      </c>
      <c r="K14" s="11">
        <v>8</v>
      </c>
      <c r="L14" s="42">
        <f>IF(K14="","",VLOOKUP(K14,Tabel!$A$1:$B$106,2,FALSE))</f>
        <v>160</v>
      </c>
      <c r="M14" s="11">
        <v>6</v>
      </c>
      <c r="N14" s="42">
        <f>IF(M14="","",VLOOKUP(M14,Tabel!$A$1:$B$106,2,FALSE))</f>
        <v>170</v>
      </c>
      <c r="O14" s="11">
        <v>6</v>
      </c>
      <c r="P14" s="42">
        <f>IF(O14="","",VLOOKUP(O14,Tabel!$A$1:$B$106,2,FALSE))</f>
        <v>170</v>
      </c>
      <c r="Q14" s="11">
        <v>5</v>
      </c>
      <c r="R14" s="42">
        <f>IF(Q14="","",VLOOKUP(Q14,Tabel!$A$1:$B$106,2,FALSE))</f>
        <v>175</v>
      </c>
      <c r="S14" s="12">
        <v>9</v>
      </c>
      <c r="T14" s="42">
        <f>IF(S14="","",VLOOKUP(S14,Tabel!$A$1:$B$106,2,FALSE))</f>
        <v>155</v>
      </c>
      <c r="U14" s="12">
        <v>3</v>
      </c>
      <c r="V14" s="42">
        <f>IF(U14="","",VLOOKUP(U14,Tabel!$A$1:$B$106,2,FALSE))</f>
        <v>185</v>
      </c>
      <c r="W14" s="86">
        <f t="shared" si="0"/>
        <v>1347</v>
      </c>
      <c r="X14" s="86">
        <f t="shared" si="1"/>
        <v>15</v>
      </c>
      <c r="Y14" s="96">
        <f>SUMPRODUCT(LARGE(AA14:AI14,{1,2,3,4,5,6}))+X14</f>
        <v>1065</v>
      </c>
      <c r="Z14" s="115">
        <f t="shared" si="2"/>
        <v>8</v>
      </c>
      <c r="AA14" s="90">
        <f t="shared" si="3"/>
        <v>190</v>
      </c>
      <c r="AB14" s="90">
        <f t="shared" si="4"/>
        <v>142</v>
      </c>
      <c r="AC14" s="89">
        <f t="shared" si="5"/>
      </c>
      <c r="AD14" s="89">
        <f t="shared" si="6"/>
        <v>160</v>
      </c>
      <c r="AE14" s="90">
        <f t="shared" si="7"/>
        <v>170</v>
      </c>
      <c r="AF14" s="90">
        <f t="shared" si="8"/>
        <v>170</v>
      </c>
      <c r="AG14" s="90">
        <f t="shared" si="9"/>
        <v>175</v>
      </c>
      <c r="AH14" s="90">
        <f t="shared" si="10"/>
        <v>155</v>
      </c>
      <c r="AI14" s="90">
        <f t="shared" si="11"/>
        <v>185</v>
      </c>
    </row>
    <row r="15" spans="1:35" ht="15.75" customHeight="1">
      <c r="A15" s="12">
        <v>5</v>
      </c>
      <c r="B15" s="19" t="s">
        <v>415</v>
      </c>
      <c r="C15" s="25">
        <v>93</v>
      </c>
      <c r="D15" s="19" t="s">
        <v>43</v>
      </c>
      <c r="E15" s="28">
        <v>3</v>
      </c>
      <c r="F15" s="42">
        <f>IF(E15="","",VLOOKUP(E15,Tabel!$A$1:$B$106,2,FALSE))</f>
        <v>185</v>
      </c>
      <c r="G15" s="28">
        <v>5</v>
      </c>
      <c r="H15" s="42">
        <f>IF(G15="","",VLOOKUP(G15,Tabel!$A$1:$B$106,2,FALSE))</f>
        <v>175</v>
      </c>
      <c r="I15" s="28"/>
      <c r="J15" s="42">
        <f>IF(I15="","",VLOOKUP(I15,Tabel!$A$1:$B$106,2,FALSE))</f>
      </c>
      <c r="K15" s="11">
        <v>11</v>
      </c>
      <c r="L15" s="42">
        <f>IF(K15="","",VLOOKUP(K15,Tabel!$A$1:$B$106,2,FALSE))</f>
        <v>146</v>
      </c>
      <c r="M15" s="11"/>
      <c r="N15" s="42">
        <f>IF(M15="","",VLOOKUP(M15,Tabel!$A$1:$B$106,2,FALSE))</f>
      </c>
      <c r="O15" s="11">
        <v>10</v>
      </c>
      <c r="P15" s="42">
        <f>IF(O15="","",VLOOKUP(O15,Tabel!$A$1:$B$106,2,FALSE))</f>
        <v>150</v>
      </c>
      <c r="Q15" s="11">
        <v>4</v>
      </c>
      <c r="R15" s="42">
        <f>IF(Q15="","",VLOOKUP(Q15,Tabel!$A$1:$B$106,2,FALSE))</f>
        <v>180</v>
      </c>
      <c r="S15" s="12">
        <v>2</v>
      </c>
      <c r="T15" s="42">
        <f>IF(S15="","",VLOOKUP(S15,Tabel!$A$1:$B$106,2,FALSE))</f>
        <v>190</v>
      </c>
      <c r="U15" s="12">
        <v>5</v>
      </c>
      <c r="V15" s="42">
        <f>IF(U15="","",VLOOKUP(U15,Tabel!$A$1:$B$106,2,FALSE))</f>
        <v>175</v>
      </c>
      <c r="W15" s="86">
        <f t="shared" si="0"/>
        <v>1201</v>
      </c>
      <c r="X15" s="86">
        <f t="shared" si="1"/>
        <v>5</v>
      </c>
      <c r="Y15" s="96">
        <f>SUMPRODUCT(LARGE(AA15:AI15,{1,2,3,4,5,6}))+X15</f>
        <v>1060</v>
      </c>
      <c r="Z15" s="115">
        <f t="shared" si="2"/>
        <v>7</v>
      </c>
      <c r="AA15" s="90">
        <f t="shared" si="3"/>
        <v>185</v>
      </c>
      <c r="AB15" s="90">
        <f t="shared" si="4"/>
        <v>175</v>
      </c>
      <c r="AC15" s="89">
        <f t="shared" si="5"/>
      </c>
      <c r="AD15" s="89">
        <f t="shared" si="6"/>
        <v>146</v>
      </c>
      <c r="AE15" s="90">
        <f t="shared" si="7"/>
      </c>
      <c r="AF15" s="90">
        <f t="shared" si="8"/>
        <v>150</v>
      </c>
      <c r="AG15" s="90">
        <f t="shared" si="9"/>
        <v>180</v>
      </c>
      <c r="AH15" s="90">
        <f t="shared" si="10"/>
        <v>190</v>
      </c>
      <c r="AI15" s="90">
        <f t="shared" si="11"/>
        <v>175</v>
      </c>
    </row>
    <row r="16" spans="1:35" ht="15.75" customHeight="1">
      <c r="A16" s="12">
        <v>6</v>
      </c>
      <c r="B16" s="19" t="s">
        <v>114</v>
      </c>
      <c r="C16" s="25">
        <v>92</v>
      </c>
      <c r="D16" s="19" t="s">
        <v>27</v>
      </c>
      <c r="E16" s="28">
        <v>10</v>
      </c>
      <c r="F16" s="42">
        <f>IF(E16="","",VLOOKUP(E16,Tabel!$A$1:$B$106,2,FALSE))</f>
        <v>150</v>
      </c>
      <c r="G16" s="28">
        <v>7</v>
      </c>
      <c r="H16" s="42">
        <f>IF(G16="","",VLOOKUP(G16,Tabel!$A$1:$B$106,2,FALSE))</f>
        <v>165</v>
      </c>
      <c r="I16" s="28">
        <v>7</v>
      </c>
      <c r="J16" s="42">
        <f>IF(I16="","",VLOOKUP(I16,Tabel!$A$1:$B$106,2,FALSE))</f>
        <v>165</v>
      </c>
      <c r="K16" s="11">
        <v>4</v>
      </c>
      <c r="L16" s="42">
        <f>IF(K16="","",VLOOKUP(K16,Tabel!$A$1:$B$106,2,FALSE))</f>
        <v>180</v>
      </c>
      <c r="M16" s="11">
        <v>8</v>
      </c>
      <c r="N16" s="42">
        <f>IF(M16="","",VLOOKUP(M16,Tabel!$A$1:$B$106,2,FALSE))</f>
        <v>160</v>
      </c>
      <c r="O16" s="11">
        <v>7</v>
      </c>
      <c r="P16" s="42">
        <f>IF(O16="","",VLOOKUP(O16,Tabel!$A$1:$B$106,2,FALSE))</f>
        <v>165</v>
      </c>
      <c r="Q16" s="11">
        <v>6</v>
      </c>
      <c r="R16" s="42">
        <f>IF(Q16="","",VLOOKUP(Q16,Tabel!$A$1:$B$106,2,FALSE))</f>
        <v>170</v>
      </c>
      <c r="S16" s="12">
        <v>7</v>
      </c>
      <c r="T16" s="42">
        <f>IF(S16="","",VLOOKUP(S16,Tabel!$A$1:$B$106,2,FALSE))</f>
        <v>165</v>
      </c>
      <c r="U16" s="12">
        <v>8</v>
      </c>
      <c r="V16" s="42">
        <f>IF(U16="","",VLOOKUP(U16,Tabel!$A$1:$B$106,2,FALSE))</f>
        <v>160</v>
      </c>
      <c r="W16" s="86">
        <f t="shared" si="0"/>
        <v>1480</v>
      </c>
      <c r="X16" s="86">
        <f t="shared" si="1"/>
        <v>30</v>
      </c>
      <c r="Y16" s="96">
        <f>SUMPRODUCT(LARGE(AA16:AI16,{1,2,3,4,5,6}))+X16</f>
        <v>1040</v>
      </c>
      <c r="Z16" s="115">
        <f t="shared" si="2"/>
        <v>9</v>
      </c>
      <c r="AA16" s="90">
        <f t="shared" si="3"/>
        <v>150</v>
      </c>
      <c r="AB16" s="90">
        <f t="shared" si="4"/>
        <v>165</v>
      </c>
      <c r="AC16" s="89">
        <f t="shared" si="5"/>
        <v>165</v>
      </c>
      <c r="AD16" s="89">
        <f t="shared" si="6"/>
        <v>180</v>
      </c>
      <c r="AE16" s="90">
        <f t="shared" si="7"/>
        <v>160</v>
      </c>
      <c r="AF16" s="90">
        <f t="shared" si="8"/>
        <v>165</v>
      </c>
      <c r="AG16" s="90">
        <f t="shared" si="9"/>
        <v>170</v>
      </c>
      <c r="AH16" s="90">
        <f t="shared" si="10"/>
        <v>165</v>
      </c>
      <c r="AI16" s="90">
        <f t="shared" si="11"/>
        <v>160</v>
      </c>
    </row>
    <row r="17" spans="1:35" ht="15.75" customHeight="1">
      <c r="A17" s="12">
        <v>7</v>
      </c>
      <c r="B17" s="19" t="s">
        <v>409</v>
      </c>
      <c r="C17" s="25">
        <v>92</v>
      </c>
      <c r="D17" s="19" t="s">
        <v>29</v>
      </c>
      <c r="E17" s="28">
        <v>6</v>
      </c>
      <c r="F17" s="42">
        <f>IF(E17="","",VLOOKUP(E17,Tabel!$A$1:$B$106,2,FALSE))</f>
        <v>170</v>
      </c>
      <c r="G17" s="28">
        <v>10</v>
      </c>
      <c r="H17" s="42">
        <f>IF(G17="","",VLOOKUP(G17,Tabel!$A$1:$B$106,2,FALSE))</f>
        <v>150</v>
      </c>
      <c r="I17" s="28">
        <v>8</v>
      </c>
      <c r="J17" s="42">
        <f>IF(I17="","",VLOOKUP(I17,Tabel!$A$1:$B$106,2,FALSE))</f>
        <v>160</v>
      </c>
      <c r="K17" s="11">
        <v>5</v>
      </c>
      <c r="L17" s="42">
        <f>IF(K17="","",VLOOKUP(K17,Tabel!$A$1:$B$106,2,FALSE))</f>
        <v>175</v>
      </c>
      <c r="M17" s="11">
        <v>7</v>
      </c>
      <c r="N17" s="42">
        <f>IF(M17="","",VLOOKUP(M17,Tabel!$A$1:$B$106,2,FALSE))</f>
        <v>165</v>
      </c>
      <c r="O17" s="11">
        <v>8</v>
      </c>
      <c r="P17" s="42">
        <f>IF(O17="","",VLOOKUP(O17,Tabel!$A$1:$B$106,2,FALSE))</f>
        <v>160</v>
      </c>
      <c r="Q17" s="11">
        <v>7</v>
      </c>
      <c r="R17" s="42">
        <f>IF(Q17="","",VLOOKUP(Q17,Tabel!$A$1:$B$106,2,FALSE))</f>
        <v>165</v>
      </c>
      <c r="S17" s="12"/>
      <c r="T17" s="42"/>
      <c r="U17" s="12"/>
      <c r="V17" s="42"/>
      <c r="W17" s="86">
        <f t="shared" si="0"/>
        <v>1145</v>
      </c>
      <c r="X17" s="86">
        <f t="shared" si="1"/>
        <v>5</v>
      </c>
      <c r="Y17" s="96">
        <f>SUMPRODUCT(LARGE(AA17:AI17,{1,2,3,4,5,6}))+X17</f>
        <v>1000</v>
      </c>
      <c r="Z17" s="115">
        <f t="shared" si="2"/>
        <v>7</v>
      </c>
      <c r="AA17" s="90">
        <f t="shared" si="3"/>
        <v>170</v>
      </c>
      <c r="AB17" s="90">
        <f t="shared" si="4"/>
        <v>150</v>
      </c>
      <c r="AC17" s="89">
        <f t="shared" si="5"/>
        <v>160</v>
      </c>
      <c r="AD17" s="89">
        <f t="shared" si="6"/>
        <v>175</v>
      </c>
      <c r="AE17" s="90">
        <f t="shared" si="7"/>
        <v>165</v>
      </c>
      <c r="AF17" s="90">
        <f t="shared" si="8"/>
        <v>160</v>
      </c>
      <c r="AG17" s="90">
        <f t="shared" si="9"/>
        <v>165</v>
      </c>
      <c r="AH17" s="90">
        <f t="shared" si="10"/>
        <v>0</v>
      </c>
      <c r="AI17" s="90">
        <f t="shared" si="11"/>
        <v>0</v>
      </c>
    </row>
    <row r="18" spans="1:35" ht="15.75" customHeight="1">
      <c r="A18" s="12">
        <v>8</v>
      </c>
      <c r="B18" s="19" t="s">
        <v>410</v>
      </c>
      <c r="C18" s="25">
        <v>93</v>
      </c>
      <c r="D18" s="19" t="s">
        <v>32</v>
      </c>
      <c r="E18" s="28">
        <v>5</v>
      </c>
      <c r="F18" s="42">
        <f>IF(E18="","",VLOOKUP(E18,Tabel!$A$1:$B$106,2,FALSE))</f>
        <v>175</v>
      </c>
      <c r="G18" s="28">
        <v>9</v>
      </c>
      <c r="H18" s="42">
        <f>IF(G18="","",VLOOKUP(G18,Tabel!$A$1:$B$106,2,FALSE))</f>
        <v>155</v>
      </c>
      <c r="I18" s="28">
        <v>16</v>
      </c>
      <c r="J18" s="42">
        <f>IF(I18="","",VLOOKUP(I18,Tabel!$A$1:$B$106,2,FALSE))</f>
        <v>126</v>
      </c>
      <c r="K18" s="11"/>
      <c r="L18" s="42">
        <f>IF(K18="","",VLOOKUP(K18,Tabel!$A$1:$B$106,2,FALSE))</f>
      </c>
      <c r="M18" s="11">
        <v>12</v>
      </c>
      <c r="N18" s="42">
        <f>IF(M18="","",VLOOKUP(M18,Tabel!$A$1:$B$106,2,FALSE))</f>
        <v>142</v>
      </c>
      <c r="O18" s="11">
        <v>9</v>
      </c>
      <c r="P18" s="42">
        <f>IF(O18="","",VLOOKUP(O18,Tabel!$A$1:$B$106,2,FALSE))</f>
        <v>155</v>
      </c>
      <c r="Q18" s="11">
        <v>9</v>
      </c>
      <c r="R18" s="42">
        <f>IF(Q18="","",VLOOKUP(Q18,Tabel!$A$1:$B$106,2,FALSE))</f>
        <v>155</v>
      </c>
      <c r="S18" s="12">
        <v>5</v>
      </c>
      <c r="T18" s="42">
        <f>IF(S18="","",VLOOKUP(S18,Tabel!$A$1:$B$106,2,FALSE))</f>
        <v>175</v>
      </c>
      <c r="U18" s="12">
        <v>7</v>
      </c>
      <c r="V18" s="42">
        <f>IF(U18="","",VLOOKUP(U18,Tabel!$A$1:$B$106,2,FALSE))</f>
        <v>165</v>
      </c>
      <c r="W18" s="86">
        <f t="shared" si="0"/>
        <v>1248</v>
      </c>
      <c r="X18" s="86">
        <f t="shared" si="1"/>
        <v>15</v>
      </c>
      <c r="Y18" s="96">
        <f>SUMPRODUCT(LARGE(AA18:AI18,{1,2,3,4,5,6}))+X18</f>
        <v>995</v>
      </c>
      <c r="Z18" s="115">
        <f t="shared" si="2"/>
        <v>8</v>
      </c>
      <c r="AA18" s="90">
        <f t="shared" si="3"/>
        <v>175</v>
      </c>
      <c r="AB18" s="90">
        <f t="shared" si="4"/>
        <v>155</v>
      </c>
      <c r="AC18" s="89">
        <f t="shared" si="5"/>
        <v>126</v>
      </c>
      <c r="AD18" s="89">
        <f t="shared" si="6"/>
      </c>
      <c r="AE18" s="90">
        <f t="shared" si="7"/>
        <v>142</v>
      </c>
      <c r="AF18" s="90">
        <f t="shared" si="8"/>
        <v>155</v>
      </c>
      <c r="AG18" s="90">
        <f t="shared" si="9"/>
        <v>155</v>
      </c>
      <c r="AH18" s="90">
        <f t="shared" si="10"/>
        <v>175</v>
      </c>
      <c r="AI18" s="90">
        <f t="shared" si="11"/>
        <v>165</v>
      </c>
    </row>
    <row r="19" spans="1:35" ht="15.75" customHeight="1">
      <c r="A19" s="12">
        <v>9</v>
      </c>
      <c r="B19" s="19" t="s">
        <v>411</v>
      </c>
      <c r="C19" s="25">
        <v>93</v>
      </c>
      <c r="D19" s="19" t="s">
        <v>33</v>
      </c>
      <c r="E19" s="28">
        <v>9</v>
      </c>
      <c r="F19" s="42">
        <f>IF(E19="","",VLOOKUP(E19,Tabel!$A$1:$B$106,2,FALSE))</f>
        <v>155</v>
      </c>
      <c r="G19" s="28">
        <v>13</v>
      </c>
      <c r="H19" s="42">
        <f>IF(G19="","",VLOOKUP(G19,Tabel!$A$1:$B$106,2,FALSE))</f>
        <v>138</v>
      </c>
      <c r="I19" s="28">
        <v>9</v>
      </c>
      <c r="J19" s="42">
        <f>IF(I19="","",VLOOKUP(I19,Tabel!$A$1:$B$106,2,FALSE))</f>
        <v>155</v>
      </c>
      <c r="K19" s="11">
        <v>7</v>
      </c>
      <c r="L19" s="42">
        <f>IF(K19="","",VLOOKUP(K19,Tabel!$A$1:$B$106,2,FALSE))</f>
        <v>165</v>
      </c>
      <c r="M19" s="11">
        <v>10</v>
      </c>
      <c r="N19" s="42">
        <f>IF(M19="","",VLOOKUP(M19,Tabel!$A$1:$B$106,2,FALSE))</f>
        <v>150</v>
      </c>
      <c r="O19" s="11">
        <v>12</v>
      </c>
      <c r="P19" s="42">
        <f>IF(O19="","",VLOOKUP(O19,Tabel!$A$1:$B$106,2,FALSE))</f>
        <v>142</v>
      </c>
      <c r="Q19" s="11">
        <v>10</v>
      </c>
      <c r="R19" s="42">
        <f>IF(Q19="","",VLOOKUP(Q19,Tabel!$A$1:$B$106,2,FALSE))</f>
        <v>150</v>
      </c>
      <c r="S19" s="12">
        <v>8</v>
      </c>
      <c r="T19" s="42">
        <f>IF(S19="","",VLOOKUP(S19,Tabel!$A$1:$B$106,2,FALSE))</f>
        <v>160</v>
      </c>
      <c r="U19" s="12">
        <v>9</v>
      </c>
      <c r="V19" s="42">
        <f>IF(U19="","",VLOOKUP(U19,Tabel!$A$1:$B$106,2,FALSE))</f>
        <v>155</v>
      </c>
      <c r="W19" s="86">
        <f t="shared" si="0"/>
        <v>1370</v>
      </c>
      <c r="X19" s="86">
        <f t="shared" si="1"/>
        <v>30</v>
      </c>
      <c r="Y19" s="96">
        <f>SUMPRODUCT(LARGE(AA19:AI19,{1,2,3,4,5,6}))+X19</f>
        <v>970</v>
      </c>
      <c r="Z19" s="115">
        <f t="shared" si="2"/>
        <v>9</v>
      </c>
      <c r="AA19" s="90">
        <f t="shared" si="3"/>
        <v>155</v>
      </c>
      <c r="AB19" s="90">
        <f t="shared" si="4"/>
        <v>138</v>
      </c>
      <c r="AC19" s="89">
        <f t="shared" si="5"/>
        <v>155</v>
      </c>
      <c r="AD19" s="89">
        <f t="shared" si="6"/>
        <v>165</v>
      </c>
      <c r="AE19" s="90">
        <f t="shared" si="7"/>
        <v>150</v>
      </c>
      <c r="AF19" s="90">
        <f t="shared" si="8"/>
        <v>142</v>
      </c>
      <c r="AG19" s="90">
        <f t="shared" si="9"/>
        <v>150</v>
      </c>
      <c r="AH19" s="90">
        <f t="shared" si="10"/>
        <v>160</v>
      </c>
      <c r="AI19" s="90">
        <f t="shared" si="11"/>
        <v>155</v>
      </c>
    </row>
    <row r="20" spans="1:35" ht="15.75" customHeight="1">
      <c r="A20" s="12">
        <v>10</v>
      </c>
      <c r="B20" s="19" t="s">
        <v>412</v>
      </c>
      <c r="C20" s="25">
        <v>92</v>
      </c>
      <c r="D20" s="19" t="s">
        <v>32</v>
      </c>
      <c r="E20" s="28">
        <v>14</v>
      </c>
      <c r="F20" s="42">
        <f>IF(E20="","",VLOOKUP(E20,Tabel!$A$1:$B$106,2,FALSE))</f>
        <v>134</v>
      </c>
      <c r="G20" s="28">
        <v>11</v>
      </c>
      <c r="H20" s="42">
        <f>IF(G20="","",VLOOKUP(G20,Tabel!$A$1:$B$106,2,FALSE))</f>
        <v>146</v>
      </c>
      <c r="I20" s="28">
        <v>11</v>
      </c>
      <c r="J20" s="42">
        <f>IF(I20="","",VLOOKUP(I20,Tabel!$A$1:$B$106,2,FALSE))</f>
        <v>146</v>
      </c>
      <c r="K20" s="11"/>
      <c r="L20" s="42">
        <f>IF(K20="","",VLOOKUP(K20,Tabel!$A$1:$B$106,2,FALSE))</f>
      </c>
      <c r="M20" s="11">
        <v>13</v>
      </c>
      <c r="N20" s="42">
        <f>IF(M20="","",VLOOKUP(M20,Tabel!$A$1:$B$106,2,FALSE))</f>
        <v>138</v>
      </c>
      <c r="O20" s="11"/>
      <c r="P20" s="42"/>
      <c r="Q20" s="11">
        <v>11</v>
      </c>
      <c r="R20" s="42">
        <f>IF(Q20="","",VLOOKUP(Q20,Tabel!$A$1:$B$106,2,FALSE))</f>
        <v>146</v>
      </c>
      <c r="S20" s="12">
        <v>6</v>
      </c>
      <c r="T20" s="42">
        <f>IF(S20="","",VLOOKUP(S20,Tabel!$A$1:$B$106,2,FALSE))</f>
        <v>170</v>
      </c>
      <c r="U20" s="12">
        <v>10</v>
      </c>
      <c r="V20" s="42">
        <f>IF(U20="","",VLOOKUP(U20,Tabel!$A$1:$B$106,2,FALSE))</f>
        <v>150</v>
      </c>
      <c r="W20" s="86">
        <f t="shared" si="0"/>
        <v>1030</v>
      </c>
      <c r="X20" s="86">
        <f t="shared" si="1"/>
        <v>5</v>
      </c>
      <c r="Y20" s="96">
        <f>SUMPRODUCT(LARGE(AA20:AI20,{1,2,3,4,5,6}))+X20</f>
        <v>901</v>
      </c>
      <c r="Z20" s="115">
        <f t="shared" si="2"/>
        <v>7</v>
      </c>
      <c r="AA20" s="90">
        <f t="shared" si="3"/>
        <v>134</v>
      </c>
      <c r="AB20" s="90">
        <f t="shared" si="4"/>
        <v>146</v>
      </c>
      <c r="AC20" s="89">
        <f t="shared" si="5"/>
        <v>146</v>
      </c>
      <c r="AD20" s="89">
        <f t="shared" si="6"/>
      </c>
      <c r="AE20" s="90">
        <f t="shared" si="7"/>
        <v>138</v>
      </c>
      <c r="AF20" s="90">
        <f t="shared" si="8"/>
        <v>0</v>
      </c>
      <c r="AG20" s="90">
        <f t="shared" si="9"/>
        <v>146</v>
      </c>
      <c r="AH20" s="90">
        <f t="shared" si="10"/>
        <v>170</v>
      </c>
      <c r="AI20" s="90">
        <f t="shared" si="11"/>
        <v>150</v>
      </c>
    </row>
    <row r="21" spans="1:35" ht="15.75" customHeight="1">
      <c r="A21" s="12">
        <v>11</v>
      </c>
      <c r="B21" s="19" t="s">
        <v>116</v>
      </c>
      <c r="C21" s="25">
        <v>92</v>
      </c>
      <c r="D21" s="19" t="s">
        <v>23</v>
      </c>
      <c r="E21" s="28">
        <v>15</v>
      </c>
      <c r="F21" s="42">
        <f>IF(E21="","",VLOOKUP(E21,Tabel!$A$1:$B$106,2,FALSE))</f>
        <v>130</v>
      </c>
      <c r="G21" s="28">
        <v>15</v>
      </c>
      <c r="H21" s="42">
        <f>IF(G21="","",VLOOKUP(G21,Tabel!$A$1:$B$106,2,FALSE))</f>
        <v>130</v>
      </c>
      <c r="I21" s="28">
        <v>13</v>
      </c>
      <c r="J21" s="42">
        <f>IF(I21="","",VLOOKUP(I21,Tabel!$A$1:$B$106,2,FALSE))</f>
        <v>138</v>
      </c>
      <c r="K21" s="11"/>
      <c r="L21" s="42">
        <f>IF(K21="","",VLOOKUP(K21,Tabel!$A$1:$B$106,2,FALSE))</f>
      </c>
      <c r="M21" s="13">
        <v>15</v>
      </c>
      <c r="N21" s="42">
        <f>IF(M21="","",VLOOKUP(M21,Tabel!$A$1:$B$106,2,FALSE))</f>
        <v>130</v>
      </c>
      <c r="O21" s="11">
        <v>13</v>
      </c>
      <c r="P21" s="42">
        <f>IF(O21="","",VLOOKUP(O21,Tabel!$A$1:$B$106,2,FALSE))</f>
        <v>138</v>
      </c>
      <c r="Q21" s="13">
        <v>13</v>
      </c>
      <c r="R21" s="42">
        <f>IF(Q21="","",VLOOKUP(Q21,Tabel!$A$1:$B$106,2,FALSE))</f>
        <v>138</v>
      </c>
      <c r="S21" s="12">
        <v>13</v>
      </c>
      <c r="T21" s="42">
        <f>IF(S21="","",VLOOKUP(S21,Tabel!$A$1:$B$106,2,FALSE))</f>
        <v>138</v>
      </c>
      <c r="U21" s="12">
        <v>14</v>
      </c>
      <c r="V21" s="42">
        <f>IF(U21="","",VLOOKUP(U21,Tabel!$A$1:$B$106,2,FALSE))</f>
        <v>134</v>
      </c>
      <c r="W21" s="86">
        <f t="shared" si="0"/>
        <v>1076</v>
      </c>
      <c r="X21" s="86">
        <f t="shared" si="1"/>
        <v>15</v>
      </c>
      <c r="Y21" s="96">
        <f>SUMPRODUCT(LARGE(AA21:AI21,{1,2,3,4,5,6}))+X21</f>
        <v>831</v>
      </c>
      <c r="Z21" s="115">
        <f t="shared" si="2"/>
        <v>8</v>
      </c>
      <c r="AA21" s="90">
        <f t="shared" si="3"/>
        <v>130</v>
      </c>
      <c r="AB21" s="90">
        <f t="shared" si="4"/>
        <v>130</v>
      </c>
      <c r="AC21" s="89">
        <f t="shared" si="5"/>
        <v>138</v>
      </c>
      <c r="AD21" s="89">
        <f t="shared" si="6"/>
      </c>
      <c r="AE21" s="90">
        <f t="shared" si="7"/>
        <v>130</v>
      </c>
      <c r="AF21" s="90">
        <f t="shared" si="8"/>
        <v>138</v>
      </c>
      <c r="AG21" s="90">
        <f t="shared" si="9"/>
        <v>138</v>
      </c>
      <c r="AH21" s="90">
        <f t="shared" si="10"/>
        <v>138</v>
      </c>
      <c r="AI21" s="90">
        <f t="shared" si="11"/>
        <v>134</v>
      </c>
    </row>
    <row r="22" spans="1:35" ht="15.75" customHeight="1">
      <c r="A22" s="12"/>
      <c r="B22" s="19"/>
      <c r="C22" s="25"/>
      <c r="D22" s="19"/>
      <c r="E22" s="28"/>
      <c r="F22" s="42"/>
      <c r="G22" s="28"/>
      <c r="H22" s="42"/>
      <c r="I22" s="28"/>
      <c r="J22" s="42"/>
      <c r="K22" s="11"/>
      <c r="L22" s="42"/>
      <c r="M22" s="13"/>
      <c r="N22" s="42"/>
      <c r="O22" s="11"/>
      <c r="P22" s="42"/>
      <c r="Q22" s="13"/>
      <c r="R22" s="42"/>
      <c r="S22" s="12"/>
      <c r="T22" s="42"/>
      <c r="U22" s="12"/>
      <c r="V22" s="42"/>
      <c r="W22" s="86"/>
      <c r="X22" s="86"/>
      <c r="Y22" s="96"/>
      <c r="Z22" s="115"/>
      <c r="AA22" s="90"/>
      <c r="AB22" s="90"/>
      <c r="AC22" s="89"/>
      <c r="AD22" s="89"/>
      <c r="AE22" s="90"/>
      <c r="AF22" s="90"/>
      <c r="AG22" s="90"/>
      <c r="AH22" s="90"/>
      <c r="AI22" s="90"/>
    </row>
    <row r="23" spans="1:35" ht="15.75" customHeight="1">
      <c r="A23" s="12"/>
      <c r="B23" s="73" t="s">
        <v>407</v>
      </c>
      <c r="C23" s="75">
        <v>92</v>
      </c>
      <c r="D23" s="73" t="s">
        <v>30</v>
      </c>
      <c r="E23" s="77">
        <v>1</v>
      </c>
      <c r="F23" s="76">
        <f>IF(E23="","",VLOOKUP(E23,Tabel!$A$1:$B$106,2,FALSE))</f>
        <v>200</v>
      </c>
      <c r="G23" s="77">
        <v>1</v>
      </c>
      <c r="H23" s="76">
        <f>IF(G23="","",VLOOKUP(G23,Tabel!$A$1:$B$106,2,FALSE))</f>
        <v>200</v>
      </c>
      <c r="I23" s="77">
        <v>1</v>
      </c>
      <c r="J23" s="76">
        <f>IF(I23="","",VLOOKUP(I23,Tabel!$A$1:$B$106,2,FALSE))</f>
        <v>200</v>
      </c>
      <c r="K23" s="78"/>
      <c r="L23" s="76">
        <f>IF(K23="","",VLOOKUP(K23,Tabel!$A$1:$B$106,2,FALSE))</f>
      </c>
      <c r="M23" s="78"/>
      <c r="N23" s="76">
        <f>IF(M23="","",VLOOKUP(M23,Tabel!$A$1:$B$106,2,FALSE))</f>
      </c>
      <c r="O23" s="78"/>
      <c r="P23" s="76"/>
      <c r="Q23" s="78"/>
      <c r="R23" s="76"/>
      <c r="S23" s="79"/>
      <c r="T23" s="76"/>
      <c r="U23" s="79"/>
      <c r="V23" s="76"/>
      <c r="W23" s="80">
        <f aca="true" t="shared" si="12" ref="W23:W55">SUM(F23,H23,J23,L23,N23,P23,R23,T23,V23)</f>
        <v>600</v>
      </c>
      <c r="X23" s="80">
        <f aca="true" t="shared" si="13" ref="X23:X35">IF(COUNT(F23,H23,J23,L23,N23,P23,R23,T23,V23)=7,5,IF(COUNT(F23,H23,J23,L23,N23,P23,R23,T23,V23)=8,15,IF(COUNT(F23,H23,J23,L23,N23,P23,R23,T23,V23)=9,30,0)))</f>
        <v>0</v>
      </c>
      <c r="Y23" s="93">
        <f>SUMPRODUCT(LARGE(AA23:AI23,{1,2,3,4,5,6}))+X23</f>
        <v>600</v>
      </c>
      <c r="Z23" s="115">
        <f aca="true" t="shared" si="14" ref="Z23:Z55">COUNTA(E23,G23,I23,K23,M23,O23,Q23,S23,U23)</f>
        <v>3</v>
      </c>
      <c r="AA23" s="90">
        <f t="shared" si="3"/>
        <v>200</v>
      </c>
      <c r="AB23" s="90">
        <f t="shared" si="4"/>
        <v>200</v>
      </c>
      <c r="AC23" s="89">
        <f t="shared" si="5"/>
        <v>200</v>
      </c>
      <c r="AD23" s="89">
        <f t="shared" si="6"/>
      </c>
      <c r="AE23" s="90">
        <f t="shared" si="7"/>
      </c>
      <c r="AF23" s="90">
        <f t="shared" si="8"/>
        <v>0</v>
      </c>
      <c r="AG23" s="90">
        <f t="shared" si="9"/>
        <v>0</v>
      </c>
      <c r="AH23" s="90">
        <f t="shared" si="10"/>
        <v>0</v>
      </c>
      <c r="AI23" s="90">
        <f t="shared" si="11"/>
        <v>0</v>
      </c>
    </row>
    <row r="24" spans="1:35" ht="15.75" customHeight="1">
      <c r="A24" s="12"/>
      <c r="B24" s="19" t="s">
        <v>416</v>
      </c>
      <c r="C24" s="25">
        <v>93</v>
      </c>
      <c r="D24" s="19" t="s">
        <v>33</v>
      </c>
      <c r="E24" s="28">
        <v>8</v>
      </c>
      <c r="F24" s="42">
        <f>IF(E24="","",VLOOKUP(E24,Tabel!$A$1:$B$106,2,FALSE))</f>
        <v>160</v>
      </c>
      <c r="G24" s="28"/>
      <c r="H24" s="42">
        <f>IF(G24="","",VLOOKUP(G24,Tabel!$A$1:$B$106,2,FALSE))</f>
      </c>
      <c r="I24" s="28">
        <v>12</v>
      </c>
      <c r="J24" s="42">
        <f>IF(I24="","",VLOOKUP(I24,Tabel!$A$1:$B$106,2,FALSE))</f>
        <v>142</v>
      </c>
      <c r="K24" s="11"/>
      <c r="L24" s="42">
        <f>IF(K24="","",VLOOKUP(K24,Tabel!$A$1:$B$106,2,FALSE))</f>
      </c>
      <c r="M24" s="11">
        <v>11</v>
      </c>
      <c r="N24" s="42">
        <f>IF(M24="","",VLOOKUP(M24,Tabel!$A$1:$B$106,2,FALSE))</f>
        <v>146</v>
      </c>
      <c r="O24" s="11"/>
      <c r="P24" s="42"/>
      <c r="Q24" s="11"/>
      <c r="R24" s="42"/>
      <c r="S24" s="12"/>
      <c r="T24" s="42"/>
      <c r="U24" s="12">
        <v>11</v>
      </c>
      <c r="V24" s="42">
        <f>IF(U24="","",VLOOKUP(U24,Tabel!$A$1:$B$106,2,FALSE))</f>
        <v>146</v>
      </c>
      <c r="W24" s="86">
        <f t="shared" si="12"/>
        <v>594</v>
      </c>
      <c r="X24" s="86">
        <f t="shared" si="13"/>
        <v>0</v>
      </c>
      <c r="Y24" s="96">
        <f>SUMPRODUCT(LARGE(AA24:AI24,{1,2,3,4,5,6}))+X24</f>
        <v>594</v>
      </c>
      <c r="Z24" s="115">
        <f t="shared" si="14"/>
        <v>4</v>
      </c>
      <c r="AA24" s="90">
        <f t="shared" si="3"/>
        <v>160</v>
      </c>
      <c r="AB24" s="90">
        <f t="shared" si="4"/>
      </c>
      <c r="AC24" s="89">
        <f t="shared" si="5"/>
        <v>142</v>
      </c>
      <c r="AD24" s="89">
        <f t="shared" si="6"/>
      </c>
      <c r="AE24" s="90">
        <f t="shared" si="7"/>
        <v>146</v>
      </c>
      <c r="AF24" s="90">
        <f t="shared" si="8"/>
        <v>0</v>
      </c>
      <c r="AG24" s="90">
        <f t="shared" si="9"/>
        <v>0</v>
      </c>
      <c r="AH24" s="90">
        <f t="shared" si="10"/>
        <v>0</v>
      </c>
      <c r="AI24" s="90">
        <f t="shared" si="11"/>
        <v>146</v>
      </c>
    </row>
    <row r="25" spans="1:35" ht="15.75" customHeight="1">
      <c r="A25" s="12"/>
      <c r="B25" s="19" t="s">
        <v>419</v>
      </c>
      <c r="C25" s="25">
        <v>93</v>
      </c>
      <c r="D25" s="19" t="s">
        <v>32</v>
      </c>
      <c r="E25" s="28"/>
      <c r="F25" s="42">
        <f>IF(E25="","",VLOOKUP(E25,Tabel!$A$1:$B$106,2,FALSE))</f>
      </c>
      <c r="G25" s="28">
        <v>2</v>
      </c>
      <c r="H25" s="42">
        <f>IF(G25="","",VLOOKUP(G25,Tabel!$A$1:$B$106,2,FALSE))</f>
        <v>190</v>
      </c>
      <c r="I25" s="28"/>
      <c r="J25" s="42">
        <f>IF(I25="","",VLOOKUP(I25,Tabel!$A$1:$B$106,2,FALSE))</f>
      </c>
      <c r="K25" s="11"/>
      <c r="L25" s="42">
        <f>IF(K25="","",VLOOKUP(K25,Tabel!$A$1:$B$106,2,FALSE))</f>
      </c>
      <c r="M25" s="11"/>
      <c r="N25" s="42"/>
      <c r="O25" s="11">
        <v>3</v>
      </c>
      <c r="P25" s="42">
        <f>IF(O25="","",VLOOKUP(O25,Tabel!$A$1:$B$106,2,FALSE))</f>
        <v>185</v>
      </c>
      <c r="Q25" s="11">
        <v>1</v>
      </c>
      <c r="R25" s="42">
        <f>IF(Q25="","",VLOOKUP(Q25,Tabel!$A$1:$B$106,2,FALSE))</f>
        <v>200</v>
      </c>
      <c r="S25" s="12"/>
      <c r="T25" s="42"/>
      <c r="U25" s="12"/>
      <c r="V25" s="42"/>
      <c r="W25" s="86">
        <f t="shared" si="12"/>
        <v>575</v>
      </c>
      <c r="X25" s="86">
        <f t="shared" si="13"/>
        <v>0</v>
      </c>
      <c r="Y25" s="96">
        <f>SUMPRODUCT(LARGE(AA25:AI25,{1,2,3,4,5,6}))+X25</f>
        <v>575</v>
      </c>
      <c r="Z25" s="115">
        <f t="shared" si="14"/>
        <v>3</v>
      </c>
      <c r="AA25" s="90">
        <f t="shared" si="3"/>
      </c>
      <c r="AB25" s="90">
        <f t="shared" si="4"/>
        <v>190</v>
      </c>
      <c r="AC25" s="89">
        <f t="shared" si="5"/>
      </c>
      <c r="AD25" s="89">
        <f t="shared" si="6"/>
      </c>
      <c r="AE25" s="90">
        <f t="shared" si="7"/>
        <v>0</v>
      </c>
      <c r="AF25" s="90">
        <f t="shared" si="8"/>
        <v>185</v>
      </c>
      <c r="AG25" s="90">
        <f t="shared" si="9"/>
        <v>200</v>
      </c>
      <c r="AH25" s="90">
        <f t="shared" si="10"/>
        <v>0</v>
      </c>
      <c r="AI25" s="90">
        <f t="shared" si="11"/>
        <v>0</v>
      </c>
    </row>
    <row r="26" spans="1:35" ht="15.75" customHeight="1">
      <c r="A26" s="12"/>
      <c r="B26" s="19" t="s">
        <v>117</v>
      </c>
      <c r="C26" s="25">
        <v>92</v>
      </c>
      <c r="D26" s="19" t="s">
        <v>28</v>
      </c>
      <c r="E26" s="28"/>
      <c r="F26" s="42">
        <f>IF(E26="","",VLOOKUP(E26,Tabel!$A$1:$B$106,2,FALSE))</f>
      </c>
      <c r="G26" s="28">
        <v>16</v>
      </c>
      <c r="H26" s="42">
        <f>IF(G26="","",VLOOKUP(G26,Tabel!$A$1:$B$106,2,FALSE))</f>
        <v>126</v>
      </c>
      <c r="I26" s="28"/>
      <c r="J26" s="42">
        <f>IF(I26="","",VLOOKUP(I26,Tabel!$A$1:$B$106,2,FALSE))</f>
      </c>
      <c r="K26" s="11">
        <v>9</v>
      </c>
      <c r="L26" s="42">
        <f>IF(K26="","",VLOOKUP(K26,Tabel!$A$1:$B$106,2,FALSE))</f>
        <v>155</v>
      </c>
      <c r="M26" s="11"/>
      <c r="N26" s="42">
        <f>IF(M26="","",VLOOKUP(M26,Tabel!$A$1:$B$106,2,FALSE))</f>
      </c>
      <c r="O26" s="11"/>
      <c r="P26" s="42"/>
      <c r="Q26" s="11"/>
      <c r="R26" s="42"/>
      <c r="S26" s="12">
        <v>10</v>
      </c>
      <c r="T26" s="42">
        <f>IF(S26="","",VLOOKUP(S26,Tabel!$A$1:$B$106,2,FALSE))</f>
        <v>150</v>
      </c>
      <c r="U26" s="12">
        <v>12</v>
      </c>
      <c r="V26" s="42">
        <f>IF(U26="","",VLOOKUP(U26,Tabel!$A$1:$B$106,2,FALSE))</f>
        <v>142</v>
      </c>
      <c r="W26" s="86">
        <f t="shared" si="12"/>
        <v>573</v>
      </c>
      <c r="X26" s="86">
        <f t="shared" si="13"/>
        <v>0</v>
      </c>
      <c r="Y26" s="96">
        <f>SUMPRODUCT(LARGE(AA26:AI26,{1,2,3,4,5,6}))+X26</f>
        <v>573</v>
      </c>
      <c r="Z26" s="115">
        <f t="shared" si="14"/>
        <v>4</v>
      </c>
      <c r="AA26" s="90">
        <f t="shared" si="3"/>
      </c>
      <c r="AB26" s="90">
        <f t="shared" si="4"/>
        <v>126</v>
      </c>
      <c r="AC26" s="89">
        <f t="shared" si="5"/>
      </c>
      <c r="AD26" s="89">
        <f t="shared" si="6"/>
        <v>155</v>
      </c>
      <c r="AE26" s="90">
        <f t="shared" si="7"/>
      </c>
      <c r="AF26" s="90">
        <f t="shared" si="8"/>
        <v>0</v>
      </c>
      <c r="AG26" s="90">
        <f t="shared" si="9"/>
        <v>0</v>
      </c>
      <c r="AH26" s="90">
        <f t="shared" si="10"/>
        <v>150</v>
      </c>
      <c r="AI26" s="90">
        <f t="shared" si="11"/>
        <v>142</v>
      </c>
    </row>
    <row r="27" spans="1:35" ht="15.75" customHeight="1">
      <c r="A27" s="12"/>
      <c r="B27" s="19" t="s">
        <v>420</v>
      </c>
      <c r="C27" s="25">
        <v>92</v>
      </c>
      <c r="D27" s="19" t="s">
        <v>43</v>
      </c>
      <c r="E27" s="28"/>
      <c r="F27" s="42">
        <f>IF(E27="","",VLOOKUP(E27,Tabel!$A$1:$B$106,2,FALSE))</f>
      </c>
      <c r="G27" s="28">
        <v>6</v>
      </c>
      <c r="H27" s="42">
        <f>IF(G27="","",VLOOKUP(G27,Tabel!$A$1:$B$106,2,FALSE))</f>
        <v>170</v>
      </c>
      <c r="I27" s="28"/>
      <c r="J27" s="42">
        <f>IF(I27="","",VLOOKUP(I27,Tabel!$A$1:$B$106,2,FALSE))</f>
      </c>
      <c r="K27" s="11">
        <v>3</v>
      </c>
      <c r="L27" s="42">
        <f>IF(K27="","",VLOOKUP(K27,Tabel!$A$1:$B$106,2,FALSE))</f>
        <v>185</v>
      </c>
      <c r="M27" s="11">
        <v>3</v>
      </c>
      <c r="N27" s="42">
        <f>IF(M27="","",VLOOKUP(M27,Tabel!$A$1:$B$106,2,FALSE))</f>
        <v>185</v>
      </c>
      <c r="O27" s="11"/>
      <c r="P27" s="42"/>
      <c r="Q27" s="11"/>
      <c r="R27" s="42"/>
      <c r="S27" s="12"/>
      <c r="T27" s="42"/>
      <c r="U27" s="12"/>
      <c r="V27" s="42"/>
      <c r="W27" s="86">
        <f t="shared" si="12"/>
        <v>540</v>
      </c>
      <c r="X27" s="86">
        <f t="shared" si="13"/>
        <v>0</v>
      </c>
      <c r="Y27" s="96">
        <f>SUMPRODUCT(LARGE(AA27:AI27,{1,2,3,4,5,6}))+X27</f>
        <v>540</v>
      </c>
      <c r="Z27" s="115">
        <f t="shared" si="14"/>
        <v>3</v>
      </c>
      <c r="AA27" s="90">
        <f t="shared" si="3"/>
      </c>
      <c r="AB27" s="90">
        <f t="shared" si="4"/>
        <v>170</v>
      </c>
      <c r="AC27" s="89">
        <f t="shared" si="5"/>
      </c>
      <c r="AD27" s="89">
        <f t="shared" si="6"/>
        <v>185</v>
      </c>
      <c r="AE27" s="90">
        <f t="shared" si="7"/>
        <v>185</v>
      </c>
      <c r="AF27" s="90">
        <f t="shared" si="8"/>
        <v>0</v>
      </c>
      <c r="AG27" s="90">
        <f t="shared" si="9"/>
        <v>0</v>
      </c>
      <c r="AH27" s="90">
        <f t="shared" si="10"/>
        <v>0</v>
      </c>
      <c r="AI27" s="90">
        <f t="shared" si="11"/>
        <v>0</v>
      </c>
    </row>
    <row r="28" spans="1:35" ht="15.75" customHeight="1">
      <c r="A28" s="12"/>
      <c r="B28" s="19" t="s">
        <v>104</v>
      </c>
      <c r="C28" s="25">
        <v>93</v>
      </c>
      <c r="D28" s="19" t="s">
        <v>33</v>
      </c>
      <c r="E28" s="28">
        <v>16</v>
      </c>
      <c r="F28" s="42">
        <f>IF(E28="","",VLOOKUP(E28,Tabel!$A$1:$B$106,2,FALSE))</f>
        <v>126</v>
      </c>
      <c r="G28" s="28">
        <v>21</v>
      </c>
      <c r="H28" s="42">
        <f>IF(G28="","",VLOOKUP(G28,Tabel!$A$1:$B$106,2,FALSE))</f>
        <v>107</v>
      </c>
      <c r="I28" s="28">
        <v>17</v>
      </c>
      <c r="J28" s="42">
        <f>IF(I28="","",VLOOKUP(I28,Tabel!$A$1:$B$106,2,FALSE))</f>
        <v>122</v>
      </c>
      <c r="K28" s="11"/>
      <c r="L28" s="42">
        <f>IF(K28="","",VLOOKUP(K28,Tabel!$A$1:$B$106,2,FALSE))</f>
      </c>
      <c r="M28" s="11">
        <v>14</v>
      </c>
      <c r="N28" s="42">
        <f>IF(M28="","",VLOOKUP(M28,Tabel!$A$1:$B$106,2,FALSE))</f>
        <v>134</v>
      </c>
      <c r="O28" s="11"/>
      <c r="P28" s="42"/>
      <c r="Q28" s="11"/>
      <c r="R28" s="42"/>
      <c r="S28" s="12"/>
      <c r="T28" s="42"/>
      <c r="U28" s="12"/>
      <c r="V28" s="42"/>
      <c r="W28" s="86">
        <f t="shared" si="12"/>
        <v>489</v>
      </c>
      <c r="X28" s="86">
        <f t="shared" si="13"/>
        <v>0</v>
      </c>
      <c r="Y28" s="96">
        <f>SUMPRODUCT(LARGE(AA28:AI28,{1,2,3,4,5,6}))+X28</f>
        <v>489</v>
      </c>
      <c r="Z28" s="115">
        <f t="shared" si="14"/>
        <v>4</v>
      </c>
      <c r="AA28" s="90">
        <f t="shared" si="3"/>
        <v>126</v>
      </c>
      <c r="AB28" s="90">
        <f t="shared" si="4"/>
        <v>107</v>
      </c>
      <c r="AC28" s="89">
        <f t="shared" si="5"/>
        <v>122</v>
      </c>
      <c r="AD28" s="89">
        <f t="shared" si="6"/>
      </c>
      <c r="AE28" s="90">
        <f t="shared" si="7"/>
        <v>134</v>
      </c>
      <c r="AF28" s="90">
        <f t="shared" si="8"/>
        <v>0</v>
      </c>
      <c r="AG28" s="90">
        <f t="shared" si="9"/>
        <v>0</v>
      </c>
      <c r="AH28" s="90">
        <f t="shared" si="10"/>
        <v>0</v>
      </c>
      <c r="AI28" s="90">
        <f t="shared" si="11"/>
        <v>0</v>
      </c>
    </row>
    <row r="29" spans="1:35" ht="15.75" customHeight="1">
      <c r="A29" s="12"/>
      <c r="B29" s="19" t="s">
        <v>418</v>
      </c>
      <c r="C29" s="25">
        <v>93</v>
      </c>
      <c r="D29" s="19" t="s">
        <v>35</v>
      </c>
      <c r="E29" s="28">
        <v>18</v>
      </c>
      <c r="F29" s="42">
        <f>IF(E29="","",VLOOKUP(E29,Tabel!$A$1:$B$106,2,FALSE))</f>
        <v>118</v>
      </c>
      <c r="G29" s="28">
        <v>23</v>
      </c>
      <c r="H29" s="42">
        <f>IF(G29="","",VLOOKUP(G29,Tabel!$A$1:$B$106,2,FALSE))</f>
        <v>101</v>
      </c>
      <c r="I29" s="28"/>
      <c r="J29" s="42">
        <f>IF(I29="","",VLOOKUP(I29,Tabel!$A$1:$B$106,2,FALSE))</f>
      </c>
      <c r="K29" s="11"/>
      <c r="L29" s="42">
        <f>IF(K29="","",VLOOKUP(K29,Tabel!$A$1:$B$106,2,FALSE))</f>
      </c>
      <c r="M29" s="11">
        <v>17</v>
      </c>
      <c r="N29" s="42">
        <f>IF(M29="","",VLOOKUP(M29,Tabel!$A$1:$B$106,2,FALSE))</f>
        <v>122</v>
      </c>
      <c r="O29" s="13"/>
      <c r="P29" s="42"/>
      <c r="Q29" s="13">
        <v>16</v>
      </c>
      <c r="R29" s="42">
        <f>IF(Q29="","",VLOOKUP(Q29,Tabel!$A$1:$B$106,2,FALSE))</f>
        <v>126</v>
      </c>
      <c r="S29" s="12"/>
      <c r="T29" s="42"/>
      <c r="U29" s="12"/>
      <c r="V29" s="42"/>
      <c r="W29" s="86">
        <f t="shared" si="12"/>
        <v>467</v>
      </c>
      <c r="X29" s="86">
        <f t="shared" si="13"/>
        <v>0</v>
      </c>
      <c r="Y29" s="96">
        <f>SUMPRODUCT(LARGE(AA29:AI29,{1,2,3,4,5,6}))+X29</f>
        <v>467</v>
      </c>
      <c r="Z29" s="115">
        <f t="shared" si="14"/>
        <v>4</v>
      </c>
      <c r="AA29" s="90">
        <f t="shared" si="3"/>
        <v>118</v>
      </c>
      <c r="AB29" s="90">
        <f t="shared" si="4"/>
        <v>101</v>
      </c>
      <c r="AC29" s="89">
        <f t="shared" si="5"/>
      </c>
      <c r="AD29" s="89">
        <f t="shared" si="6"/>
      </c>
      <c r="AE29" s="90">
        <f t="shared" si="7"/>
        <v>122</v>
      </c>
      <c r="AF29" s="90">
        <f t="shared" si="8"/>
        <v>0</v>
      </c>
      <c r="AG29" s="90">
        <f t="shared" si="9"/>
        <v>126</v>
      </c>
      <c r="AH29" s="90">
        <f t="shared" si="10"/>
        <v>0</v>
      </c>
      <c r="AI29" s="90">
        <f t="shared" si="11"/>
        <v>0</v>
      </c>
    </row>
    <row r="30" spans="1:35" ht="15.75" customHeight="1">
      <c r="A30" s="12"/>
      <c r="B30" s="19" t="s">
        <v>417</v>
      </c>
      <c r="C30" s="25">
        <v>93</v>
      </c>
      <c r="D30" s="19" t="s">
        <v>26</v>
      </c>
      <c r="E30" s="28">
        <v>13</v>
      </c>
      <c r="F30" s="42">
        <f>IF(E30="","",VLOOKUP(E30,Tabel!$A$1:$B$106,2,FALSE))</f>
        <v>138</v>
      </c>
      <c r="G30" s="28"/>
      <c r="H30" s="42">
        <f>IF(G30="","",VLOOKUP(G30,Tabel!$A$1:$B$106,2,FALSE))</f>
      </c>
      <c r="I30" s="28">
        <v>14</v>
      </c>
      <c r="J30" s="42">
        <f>IF(I30="","",VLOOKUP(I30,Tabel!$A$1:$B$106,2,FALSE))</f>
        <v>134</v>
      </c>
      <c r="K30" s="11"/>
      <c r="L30" s="42">
        <f>IF(K30="","",VLOOKUP(K30,Tabel!$A$1:$B$106,2,FALSE))</f>
      </c>
      <c r="M30" s="11"/>
      <c r="N30" s="42">
        <f>IF(M30="","",VLOOKUP(M30,Tabel!$A$1:$B$106,2,FALSE))</f>
      </c>
      <c r="O30" s="11"/>
      <c r="P30" s="42"/>
      <c r="Q30" s="11"/>
      <c r="R30" s="42"/>
      <c r="S30" s="12">
        <v>12</v>
      </c>
      <c r="T30" s="42">
        <f>IF(S30="","",VLOOKUP(S30,Tabel!$A$1:$B$106,2,FALSE))</f>
        <v>142</v>
      </c>
      <c r="U30" s="12"/>
      <c r="V30" s="42"/>
      <c r="W30" s="86">
        <f t="shared" si="12"/>
        <v>414</v>
      </c>
      <c r="X30" s="86">
        <f t="shared" si="13"/>
        <v>0</v>
      </c>
      <c r="Y30" s="96">
        <f>SUMPRODUCT(LARGE(AA30:AI30,{1,2,3,4,5,6}))+X30</f>
        <v>414</v>
      </c>
      <c r="Z30" s="115">
        <f t="shared" si="14"/>
        <v>3</v>
      </c>
      <c r="AA30" s="90">
        <f t="shared" si="3"/>
        <v>138</v>
      </c>
      <c r="AB30" s="90">
        <f t="shared" si="4"/>
      </c>
      <c r="AC30" s="89">
        <f t="shared" si="5"/>
        <v>134</v>
      </c>
      <c r="AD30" s="89">
        <f t="shared" si="6"/>
      </c>
      <c r="AE30" s="90">
        <f t="shared" si="7"/>
      </c>
      <c r="AF30" s="90">
        <f t="shared" si="8"/>
        <v>0</v>
      </c>
      <c r="AG30" s="90">
        <f t="shared" si="9"/>
        <v>0</v>
      </c>
      <c r="AH30" s="90">
        <f t="shared" si="10"/>
        <v>142</v>
      </c>
      <c r="AI30" s="90">
        <f t="shared" si="11"/>
        <v>0</v>
      </c>
    </row>
    <row r="31" spans="1:35" ht="15.75" customHeight="1">
      <c r="A31" s="12"/>
      <c r="B31" s="73" t="s">
        <v>425</v>
      </c>
      <c r="C31" s="75">
        <v>93</v>
      </c>
      <c r="D31" s="73" t="s">
        <v>30</v>
      </c>
      <c r="E31" s="77"/>
      <c r="F31" s="76">
        <f>IF(E31="","",VLOOKUP(E31,Tabel!$A$1:$B$106,2,FALSE))</f>
      </c>
      <c r="G31" s="77">
        <v>18</v>
      </c>
      <c r="H31" s="76">
        <f>IF(G31="","",VLOOKUP(G31,Tabel!$A$1:$B$106,2,FALSE))</f>
        <v>118</v>
      </c>
      <c r="I31" s="77"/>
      <c r="J31" s="76">
        <f>IF(I31="","",VLOOKUP(I31,Tabel!$A$1:$B$106,2,FALSE))</f>
      </c>
      <c r="K31" s="87"/>
      <c r="L31" s="76">
        <f>IF(K31="","",VLOOKUP(K31,Tabel!$A$1:$B$106,2,FALSE))</f>
      </c>
      <c r="M31" s="87"/>
      <c r="N31" s="76"/>
      <c r="O31" s="87">
        <v>11</v>
      </c>
      <c r="P31" s="76">
        <f>IF(O31="","",VLOOKUP(O31,Tabel!$A$1:$B$106,2,FALSE))</f>
        <v>146</v>
      </c>
      <c r="Q31" s="78">
        <v>12</v>
      </c>
      <c r="R31" s="76">
        <f>IF(Q31="","",VLOOKUP(Q31,Tabel!$A$1:$B$106,2,FALSE))</f>
        <v>142</v>
      </c>
      <c r="S31" s="79"/>
      <c r="T31" s="76"/>
      <c r="U31" s="79"/>
      <c r="V31" s="76"/>
      <c r="W31" s="80">
        <f t="shared" si="12"/>
        <v>406</v>
      </c>
      <c r="X31" s="80">
        <f t="shared" si="13"/>
        <v>0</v>
      </c>
      <c r="Y31" s="93">
        <f>SUMPRODUCT(LARGE(AA31:AI31,{1,2,3,4,5,6}))+X31</f>
        <v>406</v>
      </c>
      <c r="Z31" s="115">
        <f t="shared" si="14"/>
        <v>3</v>
      </c>
      <c r="AA31" s="90">
        <f t="shared" si="3"/>
      </c>
      <c r="AB31" s="90">
        <f t="shared" si="4"/>
        <v>118</v>
      </c>
      <c r="AC31" s="89">
        <f t="shared" si="5"/>
      </c>
      <c r="AD31" s="89">
        <f t="shared" si="6"/>
      </c>
      <c r="AE31" s="90">
        <f t="shared" si="7"/>
        <v>0</v>
      </c>
      <c r="AF31" s="90">
        <f t="shared" si="8"/>
        <v>146</v>
      </c>
      <c r="AG31" s="90">
        <f t="shared" si="9"/>
        <v>142</v>
      </c>
      <c r="AH31" s="90">
        <f t="shared" si="10"/>
        <v>0</v>
      </c>
      <c r="AI31" s="90">
        <f t="shared" si="11"/>
        <v>0</v>
      </c>
    </row>
    <row r="32" spans="1:35" ht="15.75" customHeight="1">
      <c r="A32" s="12"/>
      <c r="B32" s="73" t="s">
        <v>616</v>
      </c>
      <c r="C32" s="75">
        <v>92</v>
      </c>
      <c r="D32" s="73" t="s">
        <v>30</v>
      </c>
      <c r="E32" s="75"/>
      <c r="F32" s="76"/>
      <c r="G32" s="75"/>
      <c r="H32" s="76"/>
      <c r="I32" s="75"/>
      <c r="J32" s="76"/>
      <c r="K32" s="88"/>
      <c r="L32" s="76"/>
      <c r="M32" s="88">
        <v>1</v>
      </c>
      <c r="N32" s="76">
        <f>IF(M32="","",VLOOKUP(M32,Tabel!$A$1:$B$106,2,FALSE))</f>
        <v>200</v>
      </c>
      <c r="O32" s="88">
        <v>1</v>
      </c>
      <c r="P32" s="76">
        <f>IF(O32="","",VLOOKUP(O32,Tabel!$A$1:$B$106,2,FALSE))</f>
        <v>200</v>
      </c>
      <c r="Q32" s="88"/>
      <c r="R32" s="76"/>
      <c r="S32" s="72"/>
      <c r="T32" s="76"/>
      <c r="U32" s="72"/>
      <c r="V32" s="76"/>
      <c r="W32" s="80">
        <f t="shared" si="12"/>
        <v>400</v>
      </c>
      <c r="X32" s="80">
        <f t="shared" si="13"/>
        <v>0</v>
      </c>
      <c r="Y32" s="93">
        <f>SUMPRODUCT(LARGE(AA32:AI32,{1,2,3,4,5,6}))+X32</f>
        <v>400</v>
      </c>
      <c r="Z32" s="115">
        <f t="shared" si="14"/>
        <v>2</v>
      </c>
      <c r="AA32" s="90">
        <f t="shared" si="3"/>
        <v>0</v>
      </c>
      <c r="AB32" s="90">
        <f t="shared" si="4"/>
        <v>0</v>
      </c>
      <c r="AC32" s="89">
        <f t="shared" si="5"/>
        <v>0</v>
      </c>
      <c r="AD32" s="89">
        <f t="shared" si="6"/>
        <v>0</v>
      </c>
      <c r="AE32" s="90">
        <f t="shared" si="7"/>
        <v>200</v>
      </c>
      <c r="AF32" s="90">
        <f t="shared" si="8"/>
        <v>200</v>
      </c>
      <c r="AG32" s="90">
        <f t="shared" si="9"/>
        <v>0</v>
      </c>
      <c r="AH32" s="90">
        <f t="shared" si="10"/>
        <v>0</v>
      </c>
      <c r="AI32" s="90">
        <f t="shared" si="11"/>
        <v>0</v>
      </c>
    </row>
    <row r="33" spans="1:35" ht="15.75" customHeight="1">
      <c r="A33" s="12"/>
      <c r="B33" s="19" t="s">
        <v>109</v>
      </c>
      <c r="C33" s="25">
        <v>93</v>
      </c>
      <c r="D33" s="19" t="s">
        <v>33</v>
      </c>
      <c r="E33" s="28">
        <v>11</v>
      </c>
      <c r="F33" s="42">
        <f>IF(E33="","",VLOOKUP(E33,Tabel!$A$1:$B$106,2,FALSE))</f>
        <v>146</v>
      </c>
      <c r="G33" s="28">
        <v>20</v>
      </c>
      <c r="H33" s="42">
        <f>IF(G33="","",VLOOKUP(G33,Tabel!$A$1:$B$106,2,FALSE))</f>
        <v>110</v>
      </c>
      <c r="I33" s="28"/>
      <c r="J33" s="42">
        <f>IF(I33="","",VLOOKUP(I33,Tabel!$A$1:$B$106,2,FALSE))</f>
      </c>
      <c r="K33" s="11"/>
      <c r="L33" s="42">
        <f>IF(K33="","",VLOOKUP(K33,Tabel!$A$1:$B$106,2,FALSE))</f>
      </c>
      <c r="M33" s="11"/>
      <c r="N33" s="42">
        <f>IF(M33="","",VLOOKUP(M33,Tabel!$A$1:$B$106,2,FALSE))</f>
      </c>
      <c r="O33" s="11"/>
      <c r="P33" s="42"/>
      <c r="Q33" s="11"/>
      <c r="R33" s="42"/>
      <c r="S33" s="12"/>
      <c r="T33" s="42"/>
      <c r="U33" s="12">
        <v>13</v>
      </c>
      <c r="V33" s="42">
        <f>IF(U33="","",VLOOKUP(U33,Tabel!$A$1:$B$106,2,FALSE))</f>
        <v>138</v>
      </c>
      <c r="W33" s="86">
        <f t="shared" si="12"/>
        <v>394</v>
      </c>
      <c r="X33" s="86">
        <f t="shared" si="13"/>
        <v>0</v>
      </c>
      <c r="Y33" s="96">
        <f>SUMPRODUCT(LARGE(AA33:AI33,{1,2,3,4,5,6}))+X33</f>
        <v>394</v>
      </c>
      <c r="Z33" s="115">
        <f t="shared" si="14"/>
        <v>3</v>
      </c>
      <c r="AA33" s="90">
        <f t="shared" si="3"/>
        <v>146</v>
      </c>
      <c r="AB33" s="90">
        <f t="shared" si="4"/>
        <v>110</v>
      </c>
      <c r="AC33" s="89">
        <f t="shared" si="5"/>
      </c>
      <c r="AD33" s="89">
        <f t="shared" si="6"/>
      </c>
      <c r="AE33" s="90">
        <f t="shared" si="7"/>
      </c>
      <c r="AF33" s="90">
        <f t="shared" si="8"/>
        <v>0</v>
      </c>
      <c r="AG33" s="90">
        <f t="shared" si="9"/>
        <v>0</v>
      </c>
      <c r="AH33" s="90">
        <f t="shared" si="10"/>
        <v>0</v>
      </c>
      <c r="AI33" s="90">
        <f t="shared" si="11"/>
        <v>138</v>
      </c>
    </row>
    <row r="34" spans="1:35" ht="15.75" customHeight="1">
      <c r="A34" s="12"/>
      <c r="B34" s="26" t="s">
        <v>617</v>
      </c>
      <c r="C34" s="30">
        <v>93</v>
      </c>
      <c r="D34" s="27" t="s">
        <v>23</v>
      </c>
      <c r="E34" s="25"/>
      <c r="F34" s="42"/>
      <c r="G34" s="25"/>
      <c r="H34" s="42"/>
      <c r="I34" s="25"/>
      <c r="J34" s="42"/>
      <c r="K34" s="13"/>
      <c r="L34" s="42"/>
      <c r="M34" s="13">
        <v>5</v>
      </c>
      <c r="N34" s="42">
        <f>IF(M34="","",VLOOKUP(M34,Tabel!$A$1:$B$106,2,FALSE))</f>
        <v>175</v>
      </c>
      <c r="O34" s="13"/>
      <c r="P34" s="42"/>
      <c r="Q34" s="13"/>
      <c r="R34" s="42"/>
      <c r="S34" s="14">
        <v>3</v>
      </c>
      <c r="T34" s="42">
        <f>IF(S34="","",VLOOKUP(S34,Tabel!$A$1:$B$106,2,FALSE))</f>
        <v>185</v>
      </c>
      <c r="U34" s="14"/>
      <c r="V34" s="42"/>
      <c r="W34" s="86">
        <f t="shared" si="12"/>
        <v>360</v>
      </c>
      <c r="X34" s="86">
        <f t="shared" si="13"/>
        <v>0</v>
      </c>
      <c r="Y34" s="96">
        <f>SUMPRODUCT(LARGE(AA34:AI34,{1,2,3,4,5,6}))+X34</f>
        <v>360</v>
      </c>
      <c r="Z34" s="115">
        <f t="shared" si="14"/>
        <v>2</v>
      </c>
      <c r="AA34" s="90">
        <f t="shared" si="3"/>
        <v>0</v>
      </c>
      <c r="AB34" s="90">
        <f t="shared" si="4"/>
        <v>0</v>
      </c>
      <c r="AC34" s="89">
        <f t="shared" si="5"/>
        <v>0</v>
      </c>
      <c r="AD34" s="89">
        <f t="shared" si="6"/>
        <v>0</v>
      </c>
      <c r="AE34" s="90">
        <f t="shared" si="7"/>
        <v>175</v>
      </c>
      <c r="AF34" s="90">
        <f t="shared" si="8"/>
        <v>0</v>
      </c>
      <c r="AG34" s="90">
        <f t="shared" si="9"/>
        <v>0</v>
      </c>
      <c r="AH34" s="90">
        <f t="shared" si="10"/>
        <v>185</v>
      </c>
      <c r="AI34" s="90">
        <f t="shared" si="11"/>
        <v>0</v>
      </c>
    </row>
    <row r="35" spans="1:35" ht="15.75" customHeight="1">
      <c r="A35" s="12"/>
      <c r="B35" s="26" t="s">
        <v>564</v>
      </c>
      <c r="C35" s="29">
        <v>93</v>
      </c>
      <c r="D35" s="26" t="s">
        <v>32</v>
      </c>
      <c r="E35" s="25"/>
      <c r="F35" s="42">
        <f>IF(E35="","",VLOOKUP(E35,Tabel!$A$1:$B$106,2,FALSE))</f>
      </c>
      <c r="G35" s="25"/>
      <c r="H35" s="42">
        <f>IF(G35="","",VLOOKUP(G35,Tabel!$A$1:$B$106,2,FALSE))</f>
      </c>
      <c r="I35" s="25"/>
      <c r="J35" s="42">
        <f>IF(I35="","",VLOOKUP(I35,Tabel!$A$1:$B$106,2,FALSE))</f>
      </c>
      <c r="K35" s="11">
        <v>12</v>
      </c>
      <c r="L35" s="42">
        <f>IF(K35="","",VLOOKUP(K35,Tabel!$A$1:$B$106,2,FALSE))</f>
        <v>142</v>
      </c>
      <c r="M35" s="11">
        <v>16</v>
      </c>
      <c r="N35" s="42">
        <f>IF(M35="","",VLOOKUP(M35,Tabel!$A$1:$B$106,2,FALSE))</f>
        <v>126</v>
      </c>
      <c r="O35" s="11"/>
      <c r="P35" s="42"/>
      <c r="Q35" s="11"/>
      <c r="R35" s="42"/>
      <c r="S35" s="12"/>
      <c r="T35" s="42"/>
      <c r="U35" s="12"/>
      <c r="V35" s="42"/>
      <c r="W35" s="86">
        <f t="shared" si="12"/>
        <v>268</v>
      </c>
      <c r="X35" s="86">
        <f t="shared" si="13"/>
        <v>0</v>
      </c>
      <c r="Y35" s="96">
        <f>SUMPRODUCT(LARGE(AA35:AI35,{1,2,3,4,5,6}))+X35</f>
        <v>268</v>
      </c>
      <c r="Z35" s="115">
        <f t="shared" si="14"/>
        <v>2</v>
      </c>
      <c r="AA35" s="90">
        <f t="shared" si="3"/>
      </c>
      <c r="AB35" s="90">
        <f t="shared" si="4"/>
      </c>
      <c r="AC35" s="89">
        <f t="shared" si="5"/>
      </c>
      <c r="AD35" s="89">
        <f t="shared" si="6"/>
        <v>142</v>
      </c>
      <c r="AE35" s="90">
        <f t="shared" si="7"/>
        <v>126</v>
      </c>
      <c r="AF35" s="90">
        <f t="shared" si="8"/>
        <v>0</v>
      </c>
      <c r="AG35" s="90">
        <f t="shared" si="9"/>
        <v>0</v>
      </c>
      <c r="AH35" s="90">
        <f t="shared" si="10"/>
        <v>0</v>
      </c>
      <c r="AI35" s="90">
        <f t="shared" si="11"/>
        <v>0</v>
      </c>
    </row>
    <row r="36" spans="1:35" ht="15.75" customHeight="1">
      <c r="A36" s="12"/>
      <c r="B36" s="26" t="s">
        <v>670</v>
      </c>
      <c r="C36" s="25">
        <v>93</v>
      </c>
      <c r="D36" s="19" t="s">
        <v>41</v>
      </c>
      <c r="E36" s="25"/>
      <c r="F36" s="42"/>
      <c r="G36" s="25"/>
      <c r="H36" s="42"/>
      <c r="I36" s="25"/>
      <c r="J36" s="42"/>
      <c r="K36" s="11"/>
      <c r="L36" s="42"/>
      <c r="M36" s="11"/>
      <c r="N36" s="42"/>
      <c r="O36" s="11"/>
      <c r="P36" s="42"/>
      <c r="Q36" s="11">
        <v>14</v>
      </c>
      <c r="R36" s="42">
        <f>IF(Q36="","",VLOOKUP(Q36,Tabel!$A$1:$B$106,2,FALSE))</f>
        <v>134</v>
      </c>
      <c r="S36" s="12">
        <v>14</v>
      </c>
      <c r="T36" s="42">
        <f>IF(S36="","",VLOOKUP(S36,Tabel!$A$1:$B$106,2,FALSE))</f>
        <v>134</v>
      </c>
      <c r="U36" s="12"/>
      <c r="V36" s="42"/>
      <c r="W36" s="86">
        <f t="shared" si="12"/>
        <v>268</v>
      </c>
      <c r="X36" s="86">
        <f>IF(COUNT(F36,H36,J36,L36,N36,P36,R36,T36,V36)=7,5,IF(COUNT(F36,H36,J36,L36,N36,P36,R36,T36,V36)=8,10,IF(COUNT(F36,H36,J36,L36,N36,P36,R36,T36,V36)=9,15,0)))</f>
        <v>0</v>
      </c>
      <c r="Y36" s="96">
        <f>SUMPRODUCT(LARGE(AA36:AI36,{1,2,3,4,5,6}))+X36</f>
        <v>268</v>
      </c>
      <c r="Z36" s="115">
        <f t="shared" si="14"/>
        <v>2</v>
      </c>
      <c r="AA36" s="90">
        <f t="shared" si="3"/>
        <v>0</v>
      </c>
      <c r="AB36" s="90">
        <f t="shared" si="4"/>
        <v>0</v>
      </c>
      <c r="AC36" s="89">
        <f t="shared" si="5"/>
        <v>0</v>
      </c>
      <c r="AD36" s="89">
        <f t="shared" si="6"/>
        <v>0</v>
      </c>
      <c r="AE36" s="90">
        <f t="shared" si="7"/>
        <v>0</v>
      </c>
      <c r="AF36" s="90">
        <f t="shared" si="8"/>
        <v>0</v>
      </c>
      <c r="AG36" s="90">
        <f t="shared" si="9"/>
        <v>134</v>
      </c>
      <c r="AH36" s="90">
        <f t="shared" si="10"/>
        <v>134</v>
      </c>
      <c r="AI36" s="90">
        <f t="shared" si="11"/>
        <v>0</v>
      </c>
    </row>
    <row r="37" spans="1:35" ht="15.75" customHeight="1">
      <c r="A37" s="15"/>
      <c r="B37" s="19" t="s">
        <v>424</v>
      </c>
      <c r="C37" s="25">
        <v>93</v>
      </c>
      <c r="D37" s="19" t="s">
        <v>28</v>
      </c>
      <c r="E37" s="28"/>
      <c r="F37" s="42">
        <f>IF(E37="","",VLOOKUP(E37,Tabel!$A$1:$B$106,2,FALSE))</f>
      </c>
      <c r="G37" s="28">
        <v>17</v>
      </c>
      <c r="H37" s="42">
        <f>IF(G37="","",VLOOKUP(G37,Tabel!$A$1:$B$106,2,FALSE))</f>
        <v>122</v>
      </c>
      <c r="I37" s="28"/>
      <c r="J37" s="42">
        <f>IF(I37="","",VLOOKUP(I37,Tabel!$A$1:$B$106,2,FALSE))</f>
      </c>
      <c r="K37" s="11"/>
      <c r="L37" s="42">
        <f>IF(K37="","",VLOOKUP(K37,Tabel!$A$1:$B$106,2,FALSE))</f>
      </c>
      <c r="M37" s="11"/>
      <c r="N37" s="42"/>
      <c r="O37" s="11"/>
      <c r="P37" s="42"/>
      <c r="Q37" s="11"/>
      <c r="R37" s="42"/>
      <c r="S37" s="12">
        <v>11</v>
      </c>
      <c r="T37" s="42">
        <f>IF(S37="","",VLOOKUP(S37,Tabel!$A$1:$B$106,2,FALSE))</f>
        <v>146</v>
      </c>
      <c r="U37" s="12"/>
      <c r="V37" s="42"/>
      <c r="W37" s="86">
        <f t="shared" si="12"/>
        <v>268</v>
      </c>
      <c r="X37" s="86">
        <f>IF(COUNT(F37,H37,J37,L37,N37,P37,R37,T37,V37)=7,5,IF(COUNT(F37,H37,J37,L37,N37,P37,R37,T37,V37)=8,15,IF(COUNT(F37,H37,J37,L37,N37,P37,R37,T37,V37)=9,30,0)))</f>
        <v>0</v>
      </c>
      <c r="Y37" s="96">
        <f>SUMPRODUCT(LARGE(AA37:AI37,{1,2,3,4,5,6}))+X37</f>
        <v>268</v>
      </c>
      <c r="Z37" s="115">
        <f t="shared" si="14"/>
        <v>2</v>
      </c>
      <c r="AA37" s="90">
        <f t="shared" si="3"/>
      </c>
      <c r="AB37" s="90">
        <f t="shared" si="4"/>
        <v>122</v>
      </c>
      <c r="AC37" s="89">
        <f t="shared" si="5"/>
      </c>
      <c r="AD37" s="89">
        <f t="shared" si="6"/>
      </c>
      <c r="AE37" s="90">
        <f t="shared" si="7"/>
        <v>0</v>
      </c>
      <c r="AF37" s="90">
        <f t="shared" si="8"/>
        <v>0</v>
      </c>
      <c r="AG37" s="90">
        <f t="shared" si="9"/>
        <v>0</v>
      </c>
      <c r="AH37" s="90">
        <f t="shared" si="10"/>
        <v>146</v>
      </c>
      <c r="AI37" s="90">
        <f t="shared" si="11"/>
        <v>0</v>
      </c>
    </row>
    <row r="38" spans="1:35" ht="15.75" customHeight="1">
      <c r="A38" s="12"/>
      <c r="B38" s="19" t="s">
        <v>565</v>
      </c>
      <c r="C38" s="25">
        <v>92</v>
      </c>
      <c r="D38" s="19" t="s">
        <v>37</v>
      </c>
      <c r="E38" s="28"/>
      <c r="F38" s="42">
        <f>IF(E38="","",VLOOKUP(E38,Tabel!$A$1:$B$106,2,FALSE))</f>
      </c>
      <c r="G38" s="28"/>
      <c r="H38" s="42">
        <f>IF(G38="","",VLOOKUP(G38,Tabel!$A$1:$B$106,2,FALSE))</f>
      </c>
      <c r="I38" s="28">
        <v>3</v>
      </c>
      <c r="J38" s="42">
        <f>IF(I38="","",VLOOKUP(I38,Tabel!$A$1:$B$106,2,FALSE))</f>
        <v>185</v>
      </c>
      <c r="K38" s="11"/>
      <c r="L38" s="42">
        <f>IF(K38="","",VLOOKUP(K38,Tabel!$A$1:$B$106,2,FALSE))</f>
      </c>
      <c r="M38" s="11"/>
      <c r="N38" s="42"/>
      <c r="O38" s="11"/>
      <c r="P38" s="42"/>
      <c r="Q38" s="11"/>
      <c r="R38" s="42"/>
      <c r="S38" s="12"/>
      <c r="T38" s="42"/>
      <c r="U38" s="12"/>
      <c r="V38" s="42"/>
      <c r="W38" s="86">
        <f t="shared" si="12"/>
        <v>185</v>
      </c>
      <c r="X38" s="86">
        <f>IF(COUNT(F38,H38,J38,L38,N38,P38,R38,T38,V38)=7,5,IF(COUNT(F38,H38,J38,L38,N38,P38,R38,T38,V38)=8,15,IF(COUNT(F38,H38,J38,L38,N38,P38,R38,T38,V38)=9,30,0)))</f>
        <v>0</v>
      </c>
      <c r="Y38" s="96">
        <f>SUMPRODUCT(LARGE(AA38:AI38,{1,2,3,4,5,6}))+X38</f>
        <v>185</v>
      </c>
      <c r="Z38" s="115">
        <f t="shared" si="14"/>
        <v>1</v>
      </c>
      <c r="AA38" s="90">
        <f t="shared" si="3"/>
      </c>
      <c r="AB38" s="90">
        <f t="shared" si="4"/>
      </c>
      <c r="AC38" s="89">
        <f t="shared" si="5"/>
        <v>185</v>
      </c>
      <c r="AD38" s="89">
        <f t="shared" si="6"/>
      </c>
      <c r="AE38" s="90">
        <f t="shared" si="7"/>
        <v>0</v>
      </c>
      <c r="AF38" s="90">
        <f t="shared" si="8"/>
        <v>0</v>
      </c>
      <c r="AG38" s="90">
        <f t="shared" si="9"/>
        <v>0</v>
      </c>
      <c r="AH38" s="90">
        <f t="shared" si="10"/>
        <v>0</v>
      </c>
      <c r="AI38" s="90">
        <f t="shared" si="11"/>
        <v>0</v>
      </c>
    </row>
    <row r="39" spans="1:35" ht="15.75" customHeight="1">
      <c r="A39" s="12"/>
      <c r="B39" s="26" t="s">
        <v>669</v>
      </c>
      <c r="C39" s="29">
        <v>92</v>
      </c>
      <c r="D39" s="26" t="s">
        <v>32</v>
      </c>
      <c r="E39" s="25"/>
      <c r="F39" s="42"/>
      <c r="G39" s="25"/>
      <c r="H39" s="42"/>
      <c r="I39" s="25"/>
      <c r="J39" s="42"/>
      <c r="K39" s="11"/>
      <c r="L39" s="42"/>
      <c r="M39" s="11"/>
      <c r="N39" s="42"/>
      <c r="O39" s="11"/>
      <c r="P39" s="42"/>
      <c r="Q39" s="11">
        <v>3</v>
      </c>
      <c r="R39" s="42">
        <f>IF(Q39="","",VLOOKUP(Q39,Tabel!$A$1:$B$106,2,FALSE))</f>
        <v>185</v>
      </c>
      <c r="S39" s="12"/>
      <c r="T39" s="42"/>
      <c r="U39" s="12"/>
      <c r="V39" s="42"/>
      <c r="W39" s="86">
        <f t="shared" si="12"/>
        <v>185</v>
      </c>
      <c r="X39" s="86">
        <f>IF(COUNT(F39,H39,J39,L39,N39,P39,R39,T39,V39)=7,5,IF(COUNT(F39,H39,J39,L39,N39,P39,R39,T39,V39)=8,10,IF(COUNT(F39,H39,J39,L39,N39,P39,R39,T39,V39)=9,15,0)))</f>
        <v>0</v>
      </c>
      <c r="Y39" s="96">
        <f>SUMPRODUCT(LARGE(AA39:AI39,{1,2,3,4,5,6}))+X39</f>
        <v>185</v>
      </c>
      <c r="Z39" s="115">
        <f t="shared" si="14"/>
        <v>1</v>
      </c>
      <c r="AA39" s="90">
        <f t="shared" si="3"/>
        <v>0</v>
      </c>
      <c r="AB39" s="90">
        <f t="shared" si="4"/>
        <v>0</v>
      </c>
      <c r="AC39" s="89">
        <f t="shared" si="5"/>
        <v>0</v>
      </c>
      <c r="AD39" s="89">
        <f t="shared" si="6"/>
        <v>0</v>
      </c>
      <c r="AE39" s="90">
        <f t="shared" si="7"/>
        <v>0</v>
      </c>
      <c r="AF39" s="90">
        <f t="shared" si="8"/>
        <v>0</v>
      </c>
      <c r="AG39" s="90">
        <f t="shared" si="9"/>
        <v>185</v>
      </c>
      <c r="AH39" s="90">
        <f t="shared" si="10"/>
        <v>0</v>
      </c>
      <c r="AI39" s="90">
        <f t="shared" si="11"/>
        <v>0</v>
      </c>
    </row>
    <row r="40" spans="1:35" ht="15.75" customHeight="1">
      <c r="A40" s="12"/>
      <c r="B40" s="19" t="s">
        <v>566</v>
      </c>
      <c r="C40" s="25">
        <v>93</v>
      </c>
      <c r="D40" s="19" t="s">
        <v>37</v>
      </c>
      <c r="E40" s="28">
        <v>4</v>
      </c>
      <c r="F40" s="42">
        <f>IF(E40="","",VLOOKUP(E40,Tabel!$A$1:$B$106,2,FALSE))</f>
        <v>180</v>
      </c>
      <c r="G40" s="28"/>
      <c r="H40" s="42">
        <f>IF(G40="","",VLOOKUP(G40,Tabel!$A$1:$B$106,2,FALSE))</f>
      </c>
      <c r="I40" s="28"/>
      <c r="J40" s="42">
        <f>IF(I40="","",VLOOKUP(I40,Tabel!$A$1:$B$106,2,FALSE))</f>
      </c>
      <c r="K40" s="11"/>
      <c r="L40" s="42">
        <f>IF(K40="","",VLOOKUP(K40,Tabel!$A$1:$B$106,2,FALSE))</f>
      </c>
      <c r="M40" s="11"/>
      <c r="N40" s="42"/>
      <c r="O40" s="11"/>
      <c r="P40" s="42"/>
      <c r="Q40" s="11"/>
      <c r="R40" s="42"/>
      <c r="S40" s="12"/>
      <c r="T40" s="42"/>
      <c r="U40" s="12"/>
      <c r="V40" s="42"/>
      <c r="W40" s="86">
        <f t="shared" si="12"/>
        <v>180</v>
      </c>
      <c r="X40" s="86">
        <f>IF(COUNT(F40,H40,J40,L40,N40,P40,R40,T40,V40)=7,5,IF(COUNT(F40,H40,J40,L40,N40,P40,R40,T40,V40)=8,15,IF(COUNT(F40,H40,J40,L40,N40,P40,R40,T40,V40)=9,30,0)))</f>
        <v>0</v>
      </c>
      <c r="Y40" s="96">
        <f>SUMPRODUCT(LARGE(AA40:AI40,{1,2,3,4,5,6}))+X40</f>
        <v>180</v>
      </c>
      <c r="Z40" s="115">
        <f t="shared" si="14"/>
        <v>1</v>
      </c>
      <c r="AA40" s="90">
        <f t="shared" si="3"/>
        <v>180</v>
      </c>
      <c r="AB40" s="90">
        <f t="shared" si="4"/>
      </c>
      <c r="AC40" s="89">
        <f t="shared" si="5"/>
      </c>
      <c r="AD40" s="89">
        <f t="shared" si="6"/>
      </c>
      <c r="AE40" s="90">
        <f t="shared" si="7"/>
        <v>0</v>
      </c>
      <c r="AF40" s="90">
        <f t="shared" si="8"/>
        <v>0</v>
      </c>
      <c r="AG40" s="90">
        <f t="shared" si="9"/>
        <v>0</v>
      </c>
      <c r="AH40" s="90">
        <f t="shared" si="10"/>
        <v>0</v>
      </c>
      <c r="AI40" s="90">
        <f t="shared" si="11"/>
        <v>0</v>
      </c>
    </row>
    <row r="41" spans="1:35" ht="15.75" customHeight="1">
      <c r="A41" s="12"/>
      <c r="B41" s="19" t="s">
        <v>737</v>
      </c>
      <c r="C41" s="25">
        <v>92</v>
      </c>
      <c r="D41" s="19" t="s">
        <v>33</v>
      </c>
      <c r="E41" s="25"/>
      <c r="F41" s="42"/>
      <c r="G41" s="25"/>
      <c r="H41" s="42"/>
      <c r="I41" s="25"/>
      <c r="J41" s="42"/>
      <c r="K41" s="11"/>
      <c r="L41" s="42"/>
      <c r="M41" s="11"/>
      <c r="N41" s="42"/>
      <c r="O41" s="11"/>
      <c r="P41" s="42"/>
      <c r="Q41" s="11"/>
      <c r="R41" s="42"/>
      <c r="S41" s="12"/>
      <c r="T41" s="42"/>
      <c r="U41" s="12">
        <v>4</v>
      </c>
      <c r="V41" s="42">
        <f>IF(U41="","",VLOOKUP(U41,Tabel!$A$1:$B$106,2,FALSE))</f>
        <v>180</v>
      </c>
      <c r="W41" s="86">
        <f t="shared" si="12"/>
        <v>180</v>
      </c>
      <c r="X41" s="86">
        <f>IF(COUNT(F41,H41,J41,L41,N41,P41,R41,T41,V41)=7,5,IF(COUNT(F41,H41,J41,L41,N41,P41,R41,T41,V41)=8,10,IF(COUNT(F41,H41,J41,L41,N41,P41,R41,T41,V41)=9,15,0)))</f>
        <v>0</v>
      </c>
      <c r="Y41" s="96">
        <f>SUMPRODUCT(LARGE(AA41:AI41,{1,2,3,4,5,6}))+X41</f>
        <v>180</v>
      </c>
      <c r="Z41" s="115">
        <f t="shared" si="14"/>
        <v>1</v>
      </c>
      <c r="AA41" s="90">
        <f t="shared" si="3"/>
        <v>0</v>
      </c>
      <c r="AB41" s="90">
        <f t="shared" si="4"/>
        <v>0</v>
      </c>
      <c r="AC41" s="89">
        <f t="shared" si="5"/>
        <v>0</v>
      </c>
      <c r="AD41" s="89">
        <f t="shared" si="6"/>
        <v>0</v>
      </c>
      <c r="AE41" s="90">
        <f t="shared" si="7"/>
        <v>0</v>
      </c>
      <c r="AF41" s="90">
        <f t="shared" si="8"/>
        <v>0</v>
      </c>
      <c r="AG41" s="90">
        <f t="shared" si="9"/>
        <v>0</v>
      </c>
      <c r="AH41" s="90">
        <f t="shared" si="10"/>
        <v>0</v>
      </c>
      <c r="AI41" s="90">
        <f t="shared" si="11"/>
        <v>180</v>
      </c>
    </row>
    <row r="42" spans="1:35" ht="15.75" customHeight="1">
      <c r="A42" s="12"/>
      <c r="B42" s="19" t="s">
        <v>567</v>
      </c>
      <c r="C42" s="25">
        <v>93</v>
      </c>
      <c r="D42" s="19" t="s">
        <v>23</v>
      </c>
      <c r="E42" s="28"/>
      <c r="F42" s="42">
        <f>IF(E42="","",VLOOKUP(E42,Tabel!$A$1:$B$106,2,FALSE))</f>
      </c>
      <c r="G42" s="28"/>
      <c r="H42" s="42">
        <f>IF(G42="","",VLOOKUP(G42,Tabel!$A$1:$B$106,2,FALSE))</f>
      </c>
      <c r="I42" s="28">
        <v>6</v>
      </c>
      <c r="J42" s="42">
        <f>IF(I42="","",VLOOKUP(I42,Tabel!$A$1:$B$106,2,FALSE))</f>
        <v>170</v>
      </c>
      <c r="K42" s="11"/>
      <c r="L42" s="42">
        <f>IF(K42="","",VLOOKUP(K42,Tabel!$A$1:$B$106,2,FALSE))</f>
      </c>
      <c r="M42" s="11"/>
      <c r="N42" s="42"/>
      <c r="O42" s="11"/>
      <c r="P42" s="42"/>
      <c r="Q42" s="11"/>
      <c r="R42" s="42"/>
      <c r="S42" s="12"/>
      <c r="T42" s="42"/>
      <c r="U42" s="12"/>
      <c r="V42" s="42"/>
      <c r="W42" s="86">
        <f t="shared" si="12"/>
        <v>170</v>
      </c>
      <c r="X42" s="86">
        <f aca="true" t="shared" si="15" ref="X42:X47">IF(COUNT(F42,H42,J42,L42,N42,P42,R42,T42,V42)=7,5,IF(COUNT(F42,H42,J42,L42,N42,P42,R42,T42,V42)=8,15,IF(COUNT(F42,H42,J42,L42,N42,P42,R42,T42,V42)=9,30,0)))</f>
        <v>0</v>
      </c>
      <c r="Y42" s="96">
        <f>SUMPRODUCT(LARGE(AA42:AI42,{1,2,3,4,5,6}))+X42</f>
        <v>170</v>
      </c>
      <c r="Z42" s="115">
        <f t="shared" si="14"/>
        <v>1</v>
      </c>
      <c r="AA42" s="90">
        <f t="shared" si="3"/>
      </c>
      <c r="AB42" s="90">
        <f t="shared" si="4"/>
      </c>
      <c r="AC42" s="89">
        <f t="shared" si="5"/>
        <v>170</v>
      </c>
      <c r="AD42" s="89">
        <f t="shared" si="6"/>
      </c>
      <c r="AE42" s="90">
        <f t="shared" si="7"/>
        <v>0</v>
      </c>
      <c r="AF42" s="90">
        <f t="shared" si="8"/>
        <v>0</v>
      </c>
      <c r="AG42" s="90">
        <f t="shared" si="9"/>
        <v>0</v>
      </c>
      <c r="AH42" s="90">
        <f t="shared" si="10"/>
        <v>0</v>
      </c>
      <c r="AI42" s="90">
        <f t="shared" si="11"/>
        <v>0</v>
      </c>
    </row>
    <row r="43" spans="1:35" ht="15.75" customHeight="1">
      <c r="A43" s="14"/>
      <c r="B43" s="26" t="s">
        <v>563</v>
      </c>
      <c r="C43" s="25">
        <v>92</v>
      </c>
      <c r="D43" s="19" t="s">
        <v>31</v>
      </c>
      <c r="E43" s="25"/>
      <c r="F43" s="42">
        <f>IF(E43="","",VLOOKUP(E43,Tabel!$A$1:$B$106,2,FALSE))</f>
      </c>
      <c r="G43" s="25"/>
      <c r="H43" s="42">
        <f>IF(G43="","",VLOOKUP(G43,Tabel!$A$1:$B$106,2,FALSE))</f>
      </c>
      <c r="I43" s="25"/>
      <c r="J43" s="42">
        <f>IF(I43="","",VLOOKUP(I43,Tabel!$A$1:$B$106,2,FALSE))</f>
      </c>
      <c r="K43" s="11">
        <v>10</v>
      </c>
      <c r="L43" s="42">
        <f>IF(K43="","",VLOOKUP(K43,Tabel!$A$1:$B$106,2,FALSE))</f>
        <v>150</v>
      </c>
      <c r="M43" s="11"/>
      <c r="N43" s="42"/>
      <c r="O43" s="11"/>
      <c r="P43" s="42"/>
      <c r="Q43" s="11"/>
      <c r="R43" s="42"/>
      <c r="S43" s="12"/>
      <c r="T43" s="42"/>
      <c r="U43" s="12"/>
      <c r="V43" s="42"/>
      <c r="W43" s="86">
        <f t="shared" si="12"/>
        <v>150</v>
      </c>
      <c r="X43" s="86">
        <f t="shared" si="15"/>
        <v>0</v>
      </c>
      <c r="Y43" s="96">
        <f>SUMPRODUCT(LARGE(AA43:AI43,{1,2,3,4,5,6}))+X43</f>
        <v>150</v>
      </c>
      <c r="Z43" s="115">
        <f t="shared" si="14"/>
        <v>1</v>
      </c>
      <c r="AA43" s="90">
        <f t="shared" si="3"/>
      </c>
      <c r="AB43" s="90">
        <f t="shared" si="4"/>
      </c>
      <c r="AC43" s="89">
        <f t="shared" si="5"/>
      </c>
      <c r="AD43" s="89">
        <f t="shared" si="6"/>
        <v>150</v>
      </c>
      <c r="AE43" s="90">
        <f t="shared" si="7"/>
        <v>0</v>
      </c>
      <c r="AF43" s="90">
        <f t="shared" si="8"/>
        <v>0</v>
      </c>
      <c r="AG43" s="90">
        <f t="shared" si="9"/>
        <v>0</v>
      </c>
      <c r="AH43" s="90">
        <f t="shared" si="10"/>
        <v>0</v>
      </c>
      <c r="AI43" s="90">
        <f t="shared" si="11"/>
        <v>0</v>
      </c>
    </row>
    <row r="44" spans="1:35" ht="15.75" customHeight="1">
      <c r="A44" s="14"/>
      <c r="B44" s="19" t="s">
        <v>568</v>
      </c>
      <c r="C44" s="25">
        <v>92</v>
      </c>
      <c r="D44" s="19" t="s">
        <v>31</v>
      </c>
      <c r="E44" s="28"/>
      <c r="F44" s="42">
        <f>IF(E44="","",VLOOKUP(E44,Tabel!$A$1:$B$106,2,FALSE))</f>
      </c>
      <c r="G44" s="28"/>
      <c r="H44" s="42">
        <f>IF(G44="","",VLOOKUP(G44,Tabel!$A$1:$B$106,2,FALSE))</f>
      </c>
      <c r="I44" s="28">
        <v>10</v>
      </c>
      <c r="J44" s="42">
        <f>IF(I44="","",VLOOKUP(I44,Tabel!$A$1:$B$106,2,FALSE))</f>
        <v>150</v>
      </c>
      <c r="K44" s="11"/>
      <c r="L44" s="42">
        <f>IF(K44="","",VLOOKUP(K44,Tabel!$A$1:$B$106,2,FALSE))</f>
      </c>
      <c r="M44" s="11"/>
      <c r="N44" s="42"/>
      <c r="O44" s="11"/>
      <c r="P44" s="42"/>
      <c r="Q44" s="11"/>
      <c r="R44" s="42"/>
      <c r="S44" s="12"/>
      <c r="T44" s="42"/>
      <c r="U44" s="12"/>
      <c r="V44" s="42"/>
      <c r="W44" s="86">
        <f t="shared" si="12"/>
        <v>150</v>
      </c>
      <c r="X44" s="86">
        <f t="shared" si="15"/>
        <v>0</v>
      </c>
      <c r="Y44" s="96">
        <f>SUMPRODUCT(LARGE(AA44:AI44,{1,2,3,4,5,6}))+X44</f>
        <v>150</v>
      </c>
      <c r="Z44" s="115">
        <f t="shared" si="14"/>
        <v>1</v>
      </c>
      <c r="AA44" s="90">
        <f t="shared" si="3"/>
      </c>
      <c r="AB44" s="90">
        <f t="shared" si="4"/>
      </c>
      <c r="AC44" s="89">
        <f t="shared" si="5"/>
        <v>150</v>
      </c>
      <c r="AD44" s="89">
        <f t="shared" si="6"/>
      </c>
      <c r="AE44" s="90">
        <f t="shared" si="7"/>
        <v>0</v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</row>
    <row r="45" spans="1:35" ht="15.75" customHeight="1">
      <c r="A45" s="14"/>
      <c r="B45" s="19" t="s">
        <v>421</v>
      </c>
      <c r="C45" s="25">
        <v>92</v>
      </c>
      <c r="D45" s="19" t="s">
        <v>34</v>
      </c>
      <c r="E45" s="28">
        <v>12</v>
      </c>
      <c r="F45" s="42">
        <f>IF(E45="","",VLOOKUP(E45,Tabel!$A$1:$B$106,2,FALSE))</f>
        <v>142</v>
      </c>
      <c r="G45" s="28"/>
      <c r="H45" s="42">
        <f>IF(G45="","",VLOOKUP(G45,Tabel!$A$1:$B$106,2,FALSE))</f>
      </c>
      <c r="I45" s="28"/>
      <c r="J45" s="42">
        <f>IF(I45="","",VLOOKUP(I45,Tabel!$A$1:$B$106,2,FALSE))</f>
      </c>
      <c r="K45" s="11"/>
      <c r="L45" s="42">
        <f>IF(K45="","",VLOOKUP(K45,Tabel!$A$1:$B$106,2,FALSE))</f>
      </c>
      <c r="M45" s="11"/>
      <c r="N45" s="42"/>
      <c r="O45" s="11"/>
      <c r="P45" s="42"/>
      <c r="Q45" s="11"/>
      <c r="R45" s="42"/>
      <c r="S45" s="12"/>
      <c r="T45" s="42"/>
      <c r="U45" s="12"/>
      <c r="V45" s="42"/>
      <c r="W45" s="86">
        <f t="shared" si="12"/>
        <v>142</v>
      </c>
      <c r="X45" s="86">
        <f t="shared" si="15"/>
        <v>0</v>
      </c>
      <c r="Y45" s="96">
        <f>SUMPRODUCT(LARGE(AA45:AI45,{1,2,3,4,5,6}))+X45</f>
        <v>142</v>
      </c>
      <c r="Z45" s="115">
        <f t="shared" si="14"/>
        <v>1</v>
      </c>
      <c r="AA45" s="90">
        <f t="shared" si="3"/>
        <v>142</v>
      </c>
      <c r="AB45" s="90">
        <f t="shared" si="4"/>
      </c>
      <c r="AC45" s="89">
        <f t="shared" si="5"/>
      </c>
      <c r="AD45" s="89">
        <f t="shared" si="6"/>
      </c>
      <c r="AE45" s="90">
        <f t="shared" si="7"/>
        <v>0</v>
      </c>
      <c r="AF45" s="90">
        <f t="shared" si="8"/>
        <v>0</v>
      </c>
      <c r="AG45" s="90">
        <f t="shared" si="9"/>
        <v>0</v>
      </c>
      <c r="AH45" s="90">
        <f t="shared" si="10"/>
        <v>0</v>
      </c>
      <c r="AI45" s="90">
        <f t="shared" si="11"/>
        <v>0</v>
      </c>
    </row>
    <row r="46" spans="1:35" ht="15.75" customHeight="1">
      <c r="A46" s="12"/>
      <c r="B46" s="19" t="s">
        <v>422</v>
      </c>
      <c r="C46" s="25">
        <v>93</v>
      </c>
      <c r="D46" s="19" t="s">
        <v>31</v>
      </c>
      <c r="E46" s="28"/>
      <c r="F46" s="42">
        <f>IF(E46="","",VLOOKUP(E46,Tabel!$A$1:$B$106,2,FALSE))</f>
      </c>
      <c r="G46" s="28">
        <v>14</v>
      </c>
      <c r="H46" s="42">
        <f>IF(G46="","",VLOOKUP(G46,Tabel!$A$1:$B$106,2,FALSE))</f>
        <v>134</v>
      </c>
      <c r="I46" s="28"/>
      <c r="J46" s="42">
        <f>IF(I46="","",VLOOKUP(I46,Tabel!$A$1:$B$106,2,FALSE))</f>
      </c>
      <c r="K46" s="11"/>
      <c r="L46" s="42">
        <f>IF(K46="","",VLOOKUP(K46,Tabel!$A$1:$B$106,2,FALSE))</f>
      </c>
      <c r="M46" s="11"/>
      <c r="N46" s="42"/>
      <c r="O46" s="11"/>
      <c r="P46" s="42"/>
      <c r="Q46" s="11"/>
      <c r="R46" s="42"/>
      <c r="S46" s="12"/>
      <c r="T46" s="42"/>
      <c r="U46" s="12"/>
      <c r="V46" s="42"/>
      <c r="W46" s="86">
        <f t="shared" si="12"/>
        <v>134</v>
      </c>
      <c r="X46" s="86">
        <f t="shared" si="15"/>
        <v>0</v>
      </c>
      <c r="Y46" s="96">
        <f>SUMPRODUCT(LARGE(AA46:AI46,{1,2,3,4,5,6}))+X46</f>
        <v>134</v>
      </c>
      <c r="Z46" s="115">
        <f t="shared" si="14"/>
        <v>1</v>
      </c>
      <c r="AA46" s="90">
        <f t="shared" si="3"/>
      </c>
      <c r="AB46" s="90">
        <f t="shared" si="4"/>
        <v>134</v>
      </c>
      <c r="AC46" s="89">
        <f t="shared" si="5"/>
      </c>
      <c r="AD46" s="89">
        <f t="shared" si="6"/>
      </c>
      <c r="AE46" s="90">
        <f t="shared" si="7"/>
        <v>0</v>
      </c>
      <c r="AF46" s="90">
        <f t="shared" si="8"/>
        <v>0</v>
      </c>
      <c r="AG46" s="90">
        <f t="shared" si="9"/>
        <v>0</v>
      </c>
      <c r="AH46" s="90">
        <f t="shared" si="10"/>
        <v>0</v>
      </c>
      <c r="AI46" s="90">
        <f t="shared" si="11"/>
        <v>0</v>
      </c>
    </row>
    <row r="47" spans="1:35" ht="15.75" customHeight="1">
      <c r="A47" s="12"/>
      <c r="B47" s="19" t="s">
        <v>569</v>
      </c>
      <c r="C47" s="25">
        <v>92</v>
      </c>
      <c r="D47" s="19" t="s">
        <v>31</v>
      </c>
      <c r="E47" s="28"/>
      <c r="F47" s="42">
        <f>IF(E47="","",VLOOKUP(E47,Tabel!$A$1:$B$106,2,FALSE))</f>
      </c>
      <c r="G47" s="28"/>
      <c r="H47" s="42">
        <f>IF(G47="","",VLOOKUP(G47,Tabel!$A$1:$B$106,2,FALSE))</f>
      </c>
      <c r="I47" s="28">
        <v>15</v>
      </c>
      <c r="J47" s="42">
        <f>IF(I47="","",VLOOKUP(I47,Tabel!$A$1:$B$106,2,FALSE))</f>
        <v>130</v>
      </c>
      <c r="K47" s="11"/>
      <c r="L47" s="42">
        <f>IF(K47="","",VLOOKUP(K47,Tabel!$A$1:$B$106,2,FALSE))</f>
      </c>
      <c r="M47" s="11"/>
      <c r="N47" s="42"/>
      <c r="O47" s="11"/>
      <c r="P47" s="42"/>
      <c r="Q47" s="11"/>
      <c r="R47" s="42"/>
      <c r="S47" s="12"/>
      <c r="T47" s="42"/>
      <c r="U47" s="12"/>
      <c r="V47" s="42"/>
      <c r="W47" s="86">
        <f t="shared" si="12"/>
        <v>130</v>
      </c>
      <c r="X47" s="86">
        <f t="shared" si="15"/>
        <v>0</v>
      </c>
      <c r="Y47" s="96">
        <f>SUMPRODUCT(LARGE(AA47:AI47,{1,2,3,4,5,6}))+X47</f>
        <v>130</v>
      </c>
      <c r="Z47" s="115">
        <f t="shared" si="14"/>
        <v>1</v>
      </c>
      <c r="AA47" s="90">
        <f t="shared" si="3"/>
      </c>
      <c r="AB47" s="90">
        <f t="shared" si="4"/>
      </c>
      <c r="AC47" s="89">
        <f t="shared" si="5"/>
        <v>130</v>
      </c>
      <c r="AD47" s="89">
        <f t="shared" si="6"/>
      </c>
      <c r="AE47" s="90">
        <f t="shared" si="7"/>
        <v>0</v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</row>
    <row r="48" spans="1:35" ht="15.75" customHeight="1">
      <c r="A48" s="12"/>
      <c r="B48" s="19" t="s">
        <v>671</v>
      </c>
      <c r="C48" s="25">
        <v>92</v>
      </c>
      <c r="D48" s="19" t="s">
        <v>28</v>
      </c>
      <c r="E48" s="25"/>
      <c r="F48" s="42"/>
      <c r="G48" s="25"/>
      <c r="H48" s="42"/>
      <c r="I48" s="25"/>
      <c r="J48" s="42"/>
      <c r="K48" s="11"/>
      <c r="L48" s="42"/>
      <c r="M48" s="11"/>
      <c r="N48" s="42"/>
      <c r="O48" s="11"/>
      <c r="P48" s="42"/>
      <c r="Q48" s="11">
        <v>15</v>
      </c>
      <c r="R48" s="42">
        <f>IF(Q48="","",VLOOKUP(Q48,Tabel!$A$1:$B$106,2,FALSE))</f>
        <v>130</v>
      </c>
      <c r="S48" s="12"/>
      <c r="T48" s="42"/>
      <c r="U48" s="12"/>
      <c r="V48" s="42"/>
      <c r="W48" s="86">
        <f t="shared" si="12"/>
        <v>130</v>
      </c>
      <c r="X48" s="86">
        <f>IF(COUNT(F48,H48,J48,L48,N48,P48,R48,T48,V48)=7,5,IF(COUNT(F48,H48,J48,L48,N48,P48,R48,T48,V48)=8,10,IF(COUNT(F48,H48,J48,L48,N48,P48,R48,T48,V48)=9,15,0)))</f>
        <v>0</v>
      </c>
      <c r="Y48" s="96">
        <f>SUMPRODUCT(LARGE(AA48:AI48,{1,2,3,4,5,6}))+X48</f>
        <v>130</v>
      </c>
      <c r="Z48" s="115">
        <f t="shared" si="14"/>
        <v>1</v>
      </c>
      <c r="AA48" s="90">
        <f t="shared" si="3"/>
        <v>0</v>
      </c>
      <c r="AB48" s="90">
        <f t="shared" si="4"/>
        <v>0</v>
      </c>
      <c r="AC48" s="89">
        <f t="shared" si="5"/>
        <v>0</v>
      </c>
      <c r="AD48" s="89">
        <f t="shared" si="6"/>
        <v>0</v>
      </c>
      <c r="AE48" s="90">
        <f t="shared" si="7"/>
        <v>0</v>
      </c>
      <c r="AF48" s="90">
        <f t="shared" si="8"/>
        <v>0</v>
      </c>
      <c r="AG48" s="90">
        <f t="shared" si="9"/>
        <v>130</v>
      </c>
      <c r="AH48" s="90">
        <f t="shared" si="10"/>
        <v>0</v>
      </c>
      <c r="AI48" s="90">
        <f t="shared" si="11"/>
        <v>0</v>
      </c>
    </row>
    <row r="49" spans="1:35" ht="15.75" customHeight="1">
      <c r="A49" s="12"/>
      <c r="B49" s="19" t="s">
        <v>423</v>
      </c>
      <c r="C49" s="25">
        <v>93</v>
      </c>
      <c r="D49" s="19" t="s">
        <v>26</v>
      </c>
      <c r="E49" s="28">
        <v>17</v>
      </c>
      <c r="F49" s="42">
        <f>IF(E49="","",VLOOKUP(E49,Tabel!$A$1:$B$106,2,FALSE))</f>
        <v>122</v>
      </c>
      <c r="G49" s="28"/>
      <c r="H49" s="42">
        <f>IF(G49="","",VLOOKUP(G49,Tabel!$A$1:$B$106,2,FALSE))</f>
      </c>
      <c r="I49" s="28"/>
      <c r="J49" s="42">
        <f>IF(I49="","",VLOOKUP(I49,Tabel!$A$1:$B$106,2,FALSE))</f>
      </c>
      <c r="K49" s="11"/>
      <c r="L49" s="42">
        <f>IF(K49="","",VLOOKUP(K49,Tabel!$A$1:$B$106,2,FALSE))</f>
      </c>
      <c r="M49" s="11"/>
      <c r="N49" s="42"/>
      <c r="O49" s="11"/>
      <c r="P49" s="42"/>
      <c r="Q49" s="11"/>
      <c r="R49" s="42"/>
      <c r="S49" s="12"/>
      <c r="T49" s="42"/>
      <c r="U49" s="12"/>
      <c r="V49" s="42"/>
      <c r="W49" s="86">
        <f t="shared" si="12"/>
        <v>122</v>
      </c>
      <c r="X49" s="86">
        <f aca="true" t="shared" si="16" ref="X49:X55">IF(COUNT(F49,H49,J49,L49,N49,P49,R49,T49,V49)=7,5,IF(COUNT(F49,H49,J49,L49,N49,P49,R49,T49,V49)=8,15,IF(COUNT(F49,H49,J49,L49,N49,P49,R49,T49,V49)=9,30,0)))</f>
        <v>0</v>
      </c>
      <c r="Y49" s="96">
        <f>SUMPRODUCT(LARGE(AA49:AI49,{1,2,3,4,5,6}))+X49</f>
        <v>122</v>
      </c>
      <c r="Z49" s="115">
        <f t="shared" si="14"/>
        <v>1</v>
      </c>
      <c r="AA49" s="90">
        <f t="shared" si="3"/>
        <v>122</v>
      </c>
      <c r="AB49" s="90">
        <f t="shared" si="4"/>
      </c>
      <c r="AC49" s="89">
        <f t="shared" si="5"/>
      </c>
      <c r="AD49" s="89">
        <f t="shared" si="6"/>
      </c>
      <c r="AE49" s="90">
        <f t="shared" si="7"/>
        <v>0</v>
      </c>
      <c r="AF49" s="90">
        <f t="shared" si="8"/>
        <v>0</v>
      </c>
      <c r="AG49" s="90">
        <f t="shared" si="9"/>
        <v>0</v>
      </c>
      <c r="AH49" s="90">
        <f t="shared" si="10"/>
        <v>0</v>
      </c>
      <c r="AI49" s="90">
        <f t="shared" si="11"/>
        <v>0</v>
      </c>
    </row>
    <row r="50" spans="1:35" ht="15.75" customHeight="1">
      <c r="A50" s="12"/>
      <c r="B50" s="19" t="s">
        <v>570</v>
      </c>
      <c r="C50" s="25">
        <v>93</v>
      </c>
      <c r="D50" s="19" t="s">
        <v>32</v>
      </c>
      <c r="E50" s="28"/>
      <c r="F50" s="42">
        <f>IF(E50="","",VLOOKUP(E50,Tabel!$A$1:$B$106,2,FALSE))</f>
      </c>
      <c r="G50" s="28"/>
      <c r="H50" s="42">
        <f>IF(G50="","",VLOOKUP(G50,Tabel!$A$1:$B$106,2,FALSE))</f>
      </c>
      <c r="I50" s="28">
        <v>18</v>
      </c>
      <c r="J50" s="42">
        <f>IF(I50="","",VLOOKUP(I50,Tabel!$A$1:$B$106,2,FALSE))</f>
        <v>118</v>
      </c>
      <c r="K50" s="11"/>
      <c r="L50" s="42">
        <f>IF(K50="","",VLOOKUP(K50,Tabel!$A$1:$B$106,2,FALSE))</f>
      </c>
      <c r="M50" s="11"/>
      <c r="N50" s="42"/>
      <c r="O50" s="13"/>
      <c r="P50" s="42"/>
      <c r="Q50" s="13"/>
      <c r="R50" s="42"/>
      <c r="S50" s="14"/>
      <c r="T50" s="42"/>
      <c r="U50" s="14"/>
      <c r="V50" s="42"/>
      <c r="W50" s="86">
        <f t="shared" si="12"/>
        <v>118</v>
      </c>
      <c r="X50" s="86">
        <f t="shared" si="16"/>
        <v>0</v>
      </c>
      <c r="Y50" s="96">
        <f>SUMPRODUCT(LARGE(AA50:AI50,{1,2,3,4,5,6}))+X50</f>
        <v>118</v>
      </c>
      <c r="Z50" s="115">
        <f t="shared" si="14"/>
        <v>1</v>
      </c>
      <c r="AA50" s="90">
        <f t="shared" si="3"/>
      </c>
      <c r="AB50" s="90">
        <f t="shared" si="4"/>
      </c>
      <c r="AC50" s="89">
        <f t="shared" si="5"/>
        <v>118</v>
      </c>
      <c r="AD50" s="89">
        <f t="shared" si="6"/>
      </c>
      <c r="AE50" s="90">
        <f>N50</f>
        <v>0</v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19" t="s">
        <v>110</v>
      </c>
      <c r="C51" s="25">
        <v>93</v>
      </c>
      <c r="D51" s="19" t="s">
        <v>31</v>
      </c>
      <c r="E51" s="28"/>
      <c r="F51" s="42">
        <f>IF(E51="","",VLOOKUP(E51,Tabel!$A$1:$B$106,2,FALSE))</f>
      </c>
      <c r="G51" s="28">
        <v>19</v>
      </c>
      <c r="H51" s="42">
        <f>IF(G51="","",VLOOKUP(G51,Tabel!$A$1:$B$106,2,FALSE))</f>
        <v>114</v>
      </c>
      <c r="I51" s="28"/>
      <c r="J51" s="42">
        <f>IF(I51="","",VLOOKUP(I51,Tabel!$A$1:$B$106,2,FALSE))</f>
      </c>
      <c r="K51" s="11"/>
      <c r="L51" s="42">
        <f>IF(K51="","",VLOOKUP(K51,Tabel!$A$1:$B$106,2,FALSE))</f>
      </c>
      <c r="M51" s="11"/>
      <c r="N51" s="42"/>
      <c r="O51" s="11"/>
      <c r="P51" s="42"/>
      <c r="Q51" s="11"/>
      <c r="R51" s="42"/>
      <c r="S51" s="12"/>
      <c r="T51" s="42"/>
      <c r="U51" s="12"/>
      <c r="V51" s="42"/>
      <c r="W51" s="86">
        <f t="shared" si="12"/>
        <v>114</v>
      </c>
      <c r="X51" s="86">
        <f t="shared" si="16"/>
        <v>0</v>
      </c>
      <c r="Y51" s="96">
        <f>SUMPRODUCT(LARGE(AA51:AI51,{1,2,3,4,5,6}))+X51</f>
        <v>114</v>
      </c>
      <c r="Z51" s="115">
        <f t="shared" si="14"/>
        <v>1</v>
      </c>
      <c r="AA51" s="90">
        <f t="shared" si="3"/>
      </c>
      <c r="AB51" s="90">
        <f t="shared" si="4"/>
        <v>114</v>
      </c>
      <c r="AC51" s="89">
        <f t="shared" si="5"/>
      </c>
      <c r="AD51" s="89">
        <f t="shared" si="6"/>
      </c>
      <c r="AE51" s="90">
        <f>N51</f>
        <v>0</v>
      </c>
      <c r="AF51" s="90">
        <f t="shared" si="8"/>
        <v>0</v>
      </c>
      <c r="AG51" s="90">
        <f t="shared" si="9"/>
        <v>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19" t="s">
        <v>119</v>
      </c>
      <c r="C52" s="25">
        <v>92</v>
      </c>
      <c r="D52" s="19" t="s">
        <v>24</v>
      </c>
      <c r="E52" s="28">
        <v>19</v>
      </c>
      <c r="F52" s="42">
        <f>IF(E52="","",VLOOKUP(E52,Tabel!$A$1:$B$106,2,FALSE))</f>
        <v>114</v>
      </c>
      <c r="G52" s="28"/>
      <c r="H52" s="42">
        <f>IF(G52="","",VLOOKUP(G52,Tabel!$A$1:$B$106,2,FALSE))</f>
      </c>
      <c r="I52" s="28"/>
      <c r="J52" s="42">
        <f>IF(I52="","",VLOOKUP(I52,Tabel!$A$1:$B$106,2,FALSE))</f>
      </c>
      <c r="K52" s="11"/>
      <c r="L52" s="42">
        <f>IF(K52="","",VLOOKUP(K52,Tabel!$A$1:$B$106,2,FALSE))</f>
      </c>
      <c r="M52" s="11"/>
      <c r="N52" s="42"/>
      <c r="O52" s="11"/>
      <c r="P52" s="42"/>
      <c r="Q52" s="11"/>
      <c r="R52" s="42"/>
      <c r="S52" s="12"/>
      <c r="T52" s="42"/>
      <c r="U52" s="12"/>
      <c r="V52" s="42"/>
      <c r="W52" s="86">
        <f t="shared" si="12"/>
        <v>114</v>
      </c>
      <c r="X52" s="86">
        <f t="shared" si="16"/>
        <v>0</v>
      </c>
      <c r="Y52" s="96">
        <f>SUMPRODUCT(LARGE(AA52:AI52,{1,2,3,4,5,6}))+X52</f>
        <v>114</v>
      </c>
      <c r="Z52" s="115">
        <f t="shared" si="14"/>
        <v>1</v>
      </c>
      <c r="AA52" s="90">
        <f t="shared" si="3"/>
        <v>114</v>
      </c>
      <c r="AB52" s="90">
        <f t="shared" si="4"/>
      </c>
      <c r="AC52" s="89">
        <f t="shared" si="5"/>
      </c>
      <c r="AD52" s="89">
        <f t="shared" si="6"/>
      </c>
      <c r="AE52" s="90">
        <f t="shared" si="7"/>
        <v>0</v>
      </c>
      <c r="AF52" s="90">
        <f t="shared" si="8"/>
        <v>0</v>
      </c>
      <c r="AG52" s="90">
        <f t="shared" si="9"/>
        <v>0</v>
      </c>
      <c r="AH52" s="90">
        <f t="shared" si="10"/>
        <v>0</v>
      </c>
      <c r="AI52" s="90">
        <f t="shared" si="11"/>
        <v>0</v>
      </c>
    </row>
    <row r="53" spans="1:35" ht="15.75" customHeight="1">
      <c r="A53" s="12"/>
      <c r="B53" s="19" t="s">
        <v>111</v>
      </c>
      <c r="C53" s="25">
        <v>93</v>
      </c>
      <c r="D53" s="19" t="s">
        <v>36</v>
      </c>
      <c r="E53" s="25"/>
      <c r="F53" s="42">
        <f>IF(E53="","",VLOOKUP(E53,Tabel!$A$1:$B$106,2,FALSE))</f>
      </c>
      <c r="G53" s="28">
        <v>22</v>
      </c>
      <c r="H53" s="42">
        <f>IF(G53="","",VLOOKUP(G53,Tabel!$A$1:$B$106,2,FALSE))</f>
        <v>104</v>
      </c>
      <c r="I53" s="28"/>
      <c r="J53" s="42">
        <f>IF(I53="","",VLOOKUP(I53,Tabel!$A$1:$B$106,2,FALSE))</f>
      </c>
      <c r="K53" s="11"/>
      <c r="L53" s="42">
        <f>IF(K53="","",VLOOKUP(K53,Tabel!$A$1:$B$106,2,FALSE))</f>
      </c>
      <c r="M53" s="11"/>
      <c r="N53" s="42"/>
      <c r="O53" s="11"/>
      <c r="P53" s="42"/>
      <c r="Q53" s="11"/>
      <c r="R53" s="42"/>
      <c r="S53" s="12"/>
      <c r="T53" s="42"/>
      <c r="U53" s="12"/>
      <c r="V53" s="42"/>
      <c r="W53" s="86">
        <f t="shared" si="12"/>
        <v>104</v>
      </c>
      <c r="X53" s="86">
        <f t="shared" si="16"/>
        <v>0</v>
      </c>
      <c r="Y53" s="96">
        <f>SUMPRODUCT(LARGE(AA53:AI53,{1,2,3,4,5,6}))+X53</f>
        <v>104</v>
      </c>
      <c r="Z53" s="115">
        <f t="shared" si="14"/>
        <v>1</v>
      </c>
      <c r="AA53" s="90">
        <f t="shared" si="3"/>
      </c>
      <c r="AB53" s="90">
        <f t="shared" si="4"/>
        <v>104</v>
      </c>
      <c r="AC53" s="89">
        <f t="shared" si="5"/>
      </c>
      <c r="AD53" s="89">
        <f t="shared" si="6"/>
      </c>
      <c r="AE53" s="90">
        <f t="shared" si="7"/>
        <v>0</v>
      </c>
      <c r="AF53" s="90">
        <f t="shared" si="8"/>
        <v>0</v>
      </c>
      <c r="AG53" s="90">
        <f t="shared" si="9"/>
        <v>0</v>
      </c>
      <c r="AH53" s="90">
        <f t="shared" si="10"/>
        <v>0</v>
      </c>
      <c r="AI53" s="90">
        <f t="shared" si="11"/>
        <v>0</v>
      </c>
    </row>
    <row r="54" spans="1:35" ht="15.75" customHeight="1">
      <c r="A54" s="12"/>
      <c r="B54" s="19" t="s">
        <v>571</v>
      </c>
      <c r="C54" s="25">
        <v>93</v>
      </c>
      <c r="D54" s="19" t="s">
        <v>29</v>
      </c>
      <c r="E54" s="35"/>
      <c r="F54" s="42">
        <f>IF(E54="","",VLOOKUP(E54,Tabel!$A$1:$B$106,2,FALSE))</f>
      </c>
      <c r="G54" s="35"/>
      <c r="H54" s="42">
        <f>IF(G54="","",VLOOKUP(G54,Tabel!$A$1:$B$106,2,FALSE))</f>
      </c>
      <c r="I54" s="35" t="s">
        <v>14</v>
      </c>
      <c r="J54" s="42"/>
      <c r="K54" s="13"/>
      <c r="L54" s="42">
        <f>IF(K54="","",VLOOKUP(K54,Tabel!$A$1:$B$106,2,FALSE))</f>
      </c>
      <c r="M54" s="13"/>
      <c r="N54" s="42"/>
      <c r="O54" s="11"/>
      <c r="P54" s="42"/>
      <c r="Q54" s="11"/>
      <c r="R54" s="42"/>
      <c r="S54" s="12"/>
      <c r="T54" s="42"/>
      <c r="U54" s="12"/>
      <c r="V54" s="42"/>
      <c r="W54" s="86">
        <f t="shared" si="12"/>
        <v>0</v>
      </c>
      <c r="X54" s="86">
        <f t="shared" si="16"/>
        <v>0</v>
      </c>
      <c r="Y54" s="96">
        <f>SUMPRODUCT(LARGE(AA54:AI54,{1,2,3,4,5,6}))+X54</f>
        <v>0</v>
      </c>
      <c r="Z54" s="115">
        <f t="shared" si="14"/>
        <v>1</v>
      </c>
      <c r="AA54" s="90">
        <f t="shared" si="3"/>
      </c>
      <c r="AB54" s="90">
        <f t="shared" si="4"/>
      </c>
      <c r="AC54" s="89">
        <f t="shared" si="5"/>
        <v>0</v>
      </c>
      <c r="AD54" s="89">
        <f t="shared" si="6"/>
      </c>
      <c r="AE54" s="90">
        <f t="shared" si="7"/>
        <v>0</v>
      </c>
      <c r="AF54" s="90">
        <f t="shared" si="8"/>
        <v>0</v>
      </c>
      <c r="AG54" s="90">
        <f t="shared" si="9"/>
        <v>0</v>
      </c>
      <c r="AH54" s="90">
        <f t="shared" si="10"/>
        <v>0</v>
      </c>
      <c r="AI54" s="90">
        <f t="shared" si="11"/>
        <v>0</v>
      </c>
    </row>
    <row r="55" spans="1:35" ht="15.75" customHeight="1">
      <c r="A55" s="12"/>
      <c r="B55" s="19" t="s">
        <v>426</v>
      </c>
      <c r="C55" s="25">
        <v>93</v>
      </c>
      <c r="D55" s="19" t="s">
        <v>29</v>
      </c>
      <c r="E55" s="29"/>
      <c r="F55" s="28">
        <f>IF(E55="","",VLOOKUP(E55,Tabel!$A$1:$B$106,2,FALSE))</f>
      </c>
      <c r="G55" s="25" t="s">
        <v>14</v>
      </c>
      <c r="H55" s="28"/>
      <c r="I55" s="28"/>
      <c r="J55" s="28">
        <f>IF(I55="","",VLOOKUP(I55,Tabel!$A$1:$B$106,2,FALSE))</f>
      </c>
      <c r="K55" s="11"/>
      <c r="L55" s="28">
        <f>IF(K55="","",VLOOKUP(K55,Tabel!$A$1:$B$106,2,FALSE))</f>
      </c>
      <c r="M55" s="11"/>
      <c r="N55" s="28"/>
      <c r="O55" s="11"/>
      <c r="P55" s="28"/>
      <c r="Q55" s="11"/>
      <c r="R55" s="28"/>
      <c r="S55" s="12"/>
      <c r="T55" s="28"/>
      <c r="U55" s="12"/>
      <c r="V55" s="28"/>
      <c r="W55" s="86">
        <f t="shared" si="12"/>
        <v>0</v>
      </c>
      <c r="X55" s="86">
        <f t="shared" si="16"/>
        <v>0</v>
      </c>
      <c r="Y55" s="96">
        <f>SUMPRODUCT(LARGE(AA55:AI55,{1,2,3,4,5,6}))+X55</f>
        <v>0</v>
      </c>
      <c r="Z55" s="115">
        <f t="shared" si="14"/>
        <v>1</v>
      </c>
      <c r="AA55" s="90">
        <f t="shared" si="3"/>
      </c>
      <c r="AB55" s="90">
        <f t="shared" si="4"/>
        <v>0</v>
      </c>
      <c r="AC55" s="89">
        <f t="shared" si="5"/>
      </c>
      <c r="AD55" s="89">
        <f t="shared" si="6"/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0</v>
      </c>
    </row>
  </sheetData>
  <sheetProtection/>
  <mergeCells count="1">
    <mergeCell ref="U7:Y8"/>
  </mergeCells>
  <conditionalFormatting sqref="Y16:Y43 Y11:Y14 W16:W43 W11:W14 Y45:Y52 W45:W52">
    <cfRule type="cellIs" priority="1" dxfId="0" operator="equal" stopIfTrue="1">
      <formula>0</formula>
    </cfRule>
  </conditionalFormatting>
  <conditionalFormatting sqref="Y44 W44 W15 Y15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I35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44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0" style="44" hidden="1" customWidth="1"/>
    <col min="36" max="16384" width="9.140625" style="44" customWidth="1"/>
  </cols>
  <sheetData>
    <row r="1" spans="1:23" ht="15.75" customHeight="1">
      <c r="A1" s="1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85" t="s">
        <v>185</v>
      </c>
      <c r="B9" s="1"/>
      <c r="C9" s="122"/>
      <c r="D9" s="126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49" t="s">
        <v>586</v>
      </c>
      <c r="X9" s="50" t="s">
        <v>587</v>
      </c>
      <c r="Y9" s="51" t="s">
        <v>590</v>
      </c>
    </row>
    <row r="10" spans="1:25" ht="15.75" customHeight="1">
      <c r="A10" s="8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26"/>
      <c r="X10" s="50"/>
      <c r="Y10" s="51"/>
    </row>
    <row r="11" spans="1:35" ht="15.75" customHeight="1">
      <c r="A11" s="14">
        <v>1</v>
      </c>
      <c r="B11" s="73" t="s">
        <v>120</v>
      </c>
      <c r="C11" s="75">
        <v>90</v>
      </c>
      <c r="D11" s="73" t="s">
        <v>30</v>
      </c>
      <c r="E11" s="77">
        <v>1</v>
      </c>
      <c r="F11" s="76">
        <f>IF(E11="","",VLOOKUP(E11,Tabel!$A$1:$B$106,2,FALSE))</f>
        <v>200</v>
      </c>
      <c r="G11" s="77">
        <v>1</v>
      </c>
      <c r="H11" s="76">
        <f>IF(G11="","",VLOOKUP(G11,Tabel!$A$1:$B$106,2,FALSE))</f>
        <v>200</v>
      </c>
      <c r="I11" s="77">
        <v>1</v>
      </c>
      <c r="J11" s="76">
        <f>IF(I11="","",VLOOKUP(I11,Tabel!$A$1:$B$106,2,FALSE))</f>
        <v>200</v>
      </c>
      <c r="K11" s="78">
        <v>1</v>
      </c>
      <c r="L11" s="76">
        <f>IF(K11="","",VLOOKUP(K11,Tabel!$A$1:$B$106,2,FALSE))</f>
        <v>200</v>
      </c>
      <c r="M11" s="78">
        <v>2</v>
      </c>
      <c r="N11" s="76">
        <f>IF(M11="","",VLOOKUP(M11,Tabel!$A$1:$B$106,2,FALSE))</f>
        <v>190</v>
      </c>
      <c r="O11" s="78">
        <v>1</v>
      </c>
      <c r="P11" s="76">
        <f>IF(O11="","",VLOOKUP(O11,Tabel!$A$1:$B$106,2,FALSE))</f>
        <v>200</v>
      </c>
      <c r="Q11" s="78"/>
      <c r="R11" s="76"/>
      <c r="S11" s="79"/>
      <c r="T11" s="76"/>
      <c r="U11" s="79">
        <v>3</v>
      </c>
      <c r="V11" s="76">
        <f>IF(U11="","",VLOOKUP(U11,Tabel!$A$1:$B$106,2,FALSE))</f>
        <v>185</v>
      </c>
      <c r="W11" s="80">
        <f aca="true" t="shared" si="0" ref="W11:W18">SUM(F11,H11,J11,L11,N11,P11,R11,T11,V11)</f>
        <v>1375</v>
      </c>
      <c r="X11" s="80">
        <f aca="true" t="shared" si="1" ref="X11:X18">IF(COUNT(F11,H11,J11,L11,N11,P11,R11,T11,V11)=7,5,IF(COUNT(F11,H11,J11,L11,N11,P11,R11,T11,V11)=8,15,IF(COUNT(F11,H11,J11,L11,N11,P11,R11,T11,V11)=9,30,0)))</f>
        <v>5</v>
      </c>
      <c r="Y11" s="93">
        <f>SUMPRODUCT(LARGE(AA11:AI11,{1,2,3,4,5,6}))+X11</f>
        <v>1195</v>
      </c>
      <c r="Z11" s="115">
        <f aca="true" t="shared" si="2" ref="Z11:Z18">COUNTA(E11,G11,I11,K11,M11,O11,Q11,S11,U11)</f>
        <v>7</v>
      </c>
      <c r="AA11" s="90">
        <f>F11</f>
        <v>200</v>
      </c>
      <c r="AB11" s="90">
        <f>H11</f>
        <v>200</v>
      </c>
      <c r="AC11" s="89">
        <f>J11</f>
        <v>200</v>
      </c>
      <c r="AD11" s="89">
        <f>L11</f>
        <v>200</v>
      </c>
      <c r="AE11" s="90">
        <f>N11</f>
        <v>190</v>
      </c>
      <c r="AF11" s="90">
        <f>P11</f>
        <v>200</v>
      </c>
      <c r="AG11" s="90">
        <f>R11</f>
        <v>0</v>
      </c>
      <c r="AH11" s="90">
        <f>T11</f>
        <v>0</v>
      </c>
      <c r="AI11" s="90">
        <f>V11</f>
        <v>185</v>
      </c>
    </row>
    <row r="12" spans="1:35" ht="15.75" customHeight="1">
      <c r="A12" s="8">
        <v>2</v>
      </c>
      <c r="B12" s="19" t="s">
        <v>113</v>
      </c>
      <c r="C12" s="25">
        <v>91</v>
      </c>
      <c r="D12" s="19" t="s">
        <v>32</v>
      </c>
      <c r="E12" s="28">
        <v>3</v>
      </c>
      <c r="F12" s="42">
        <f>IF(E12="","",VLOOKUP(E12,Tabel!$A$1:$B$106,2,FALSE))</f>
        <v>185</v>
      </c>
      <c r="G12" s="28">
        <v>3</v>
      </c>
      <c r="H12" s="42">
        <f>IF(G12="","",VLOOKUP(G12,Tabel!$A$1:$B$106,2,FALSE))</f>
        <v>185</v>
      </c>
      <c r="I12" s="28">
        <v>3</v>
      </c>
      <c r="J12" s="42">
        <f>IF(I12="","",VLOOKUP(I12,Tabel!$A$1:$B$106,2,FALSE))</f>
        <v>185</v>
      </c>
      <c r="K12" s="11">
        <v>3</v>
      </c>
      <c r="L12" s="42">
        <f>IF(K12="","",VLOOKUP(K12,Tabel!$A$1:$B$106,2,FALSE))</f>
        <v>185</v>
      </c>
      <c r="M12" s="11">
        <v>3</v>
      </c>
      <c r="N12" s="42">
        <f>IF(M12="","",VLOOKUP(M12,Tabel!$A$1:$B$106,2,FALSE))</f>
        <v>185</v>
      </c>
      <c r="O12" s="11">
        <v>2</v>
      </c>
      <c r="P12" s="42">
        <f>IF(O12="","",VLOOKUP(O12,Tabel!$A$1:$B$106,2,FALSE))</f>
        <v>190</v>
      </c>
      <c r="Q12" s="11">
        <v>1</v>
      </c>
      <c r="R12" s="42">
        <f>IF(Q12="","",VLOOKUP(Q12,Tabel!$A$1:$B$106,2,FALSE))</f>
        <v>200</v>
      </c>
      <c r="S12" s="12">
        <v>2</v>
      </c>
      <c r="T12" s="42">
        <f>IF(S12="","",VLOOKUP(S12,Tabel!$A$1:$B$106,2,FALSE))</f>
        <v>190</v>
      </c>
      <c r="U12" s="12">
        <v>2</v>
      </c>
      <c r="V12" s="42">
        <f>IF(U12="","",VLOOKUP(U12,Tabel!$A$1:$B$106,2,FALSE))</f>
        <v>190</v>
      </c>
      <c r="W12" s="86">
        <f t="shared" si="0"/>
        <v>1695</v>
      </c>
      <c r="X12" s="86">
        <f t="shared" si="1"/>
        <v>30</v>
      </c>
      <c r="Y12" s="96">
        <f>SUMPRODUCT(LARGE(AA12:AI12,{1,2,3,4,5,6}))+X12</f>
        <v>1170</v>
      </c>
      <c r="Z12" s="115">
        <f t="shared" si="2"/>
        <v>9</v>
      </c>
      <c r="AA12" s="90">
        <f aca="true" t="shared" si="3" ref="AA12:AA35">F12</f>
        <v>185</v>
      </c>
      <c r="AB12" s="90">
        <f aca="true" t="shared" si="4" ref="AB12:AB35">H12</f>
        <v>185</v>
      </c>
      <c r="AC12" s="89">
        <f aca="true" t="shared" si="5" ref="AC12:AC35">J12</f>
        <v>185</v>
      </c>
      <c r="AD12" s="89">
        <f aca="true" t="shared" si="6" ref="AD12:AD35">L12</f>
        <v>185</v>
      </c>
      <c r="AE12" s="90">
        <f aca="true" t="shared" si="7" ref="AE12:AE35">N12</f>
        <v>185</v>
      </c>
      <c r="AF12" s="90">
        <f aca="true" t="shared" si="8" ref="AF12:AF35">P12</f>
        <v>190</v>
      </c>
      <c r="AG12" s="90">
        <f aca="true" t="shared" si="9" ref="AG12:AG35">R12</f>
        <v>200</v>
      </c>
      <c r="AH12" s="90">
        <f aca="true" t="shared" si="10" ref="AH12:AH35">T12</f>
        <v>190</v>
      </c>
      <c r="AI12" s="90">
        <f aca="true" t="shared" si="11" ref="AI12:AI35">V12</f>
        <v>190</v>
      </c>
    </row>
    <row r="13" spans="1:35" ht="15.75" customHeight="1">
      <c r="A13" s="8">
        <v>3</v>
      </c>
      <c r="B13" s="19" t="s">
        <v>428</v>
      </c>
      <c r="C13" s="25">
        <v>90</v>
      </c>
      <c r="D13" s="19" t="s">
        <v>33</v>
      </c>
      <c r="E13" s="28">
        <v>6</v>
      </c>
      <c r="F13" s="42">
        <f>IF(E13="","",VLOOKUP(E13,Tabel!$A$1:$B$106,2,FALSE))</f>
        <v>170</v>
      </c>
      <c r="G13" s="28">
        <v>6</v>
      </c>
      <c r="H13" s="42">
        <f>IF(G13="","",VLOOKUP(G13,Tabel!$A$1:$B$106,2,FALSE))</f>
        <v>170</v>
      </c>
      <c r="I13" s="28">
        <v>7</v>
      </c>
      <c r="J13" s="42">
        <f>IF(I13="","",VLOOKUP(I13,Tabel!$A$1:$B$106,2,FALSE))</f>
        <v>165</v>
      </c>
      <c r="K13" s="11">
        <v>4</v>
      </c>
      <c r="L13" s="42">
        <f>IF(K13="","",VLOOKUP(K13,Tabel!$A$1:$B$106,2,FALSE))</f>
        <v>180</v>
      </c>
      <c r="M13" s="11">
        <v>4</v>
      </c>
      <c r="N13" s="42">
        <f>IF(M13="","",VLOOKUP(M13,Tabel!$A$1:$B$106,2,FALSE))</f>
        <v>180</v>
      </c>
      <c r="O13" s="11">
        <v>3</v>
      </c>
      <c r="P13" s="42">
        <f>IF(O13="","",VLOOKUP(O13,Tabel!$A$1:$B$106,2,FALSE))</f>
        <v>185</v>
      </c>
      <c r="Q13" s="11">
        <v>2</v>
      </c>
      <c r="R13" s="42">
        <f>IF(Q13="","",VLOOKUP(Q13,Tabel!$A$1:$B$106,2,FALSE))</f>
        <v>190</v>
      </c>
      <c r="S13" s="12">
        <v>3</v>
      </c>
      <c r="T13" s="42">
        <f>IF(S13="","",VLOOKUP(S13,Tabel!$A$1:$B$106,2,FALSE))</f>
        <v>185</v>
      </c>
      <c r="U13" s="12">
        <v>6</v>
      </c>
      <c r="V13" s="42">
        <f>IF(U13="","",VLOOKUP(U13,Tabel!$A$1:$B$106,2,FALSE))</f>
        <v>170</v>
      </c>
      <c r="W13" s="86">
        <f t="shared" si="0"/>
        <v>1595</v>
      </c>
      <c r="X13" s="86">
        <f t="shared" si="1"/>
        <v>30</v>
      </c>
      <c r="Y13" s="96">
        <f>SUMPRODUCT(LARGE(AA13:AI13,{1,2,3,4,5,6}))+X13</f>
        <v>1120</v>
      </c>
      <c r="Z13" s="115">
        <f t="shared" si="2"/>
        <v>9</v>
      </c>
      <c r="AA13" s="90">
        <f t="shared" si="3"/>
        <v>170</v>
      </c>
      <c r="AB13" s="90">
        <f t="shared" si="4"/>
        <v>170</v>
      </c>
      <c r="AC13" s="89">
        <f t="shared" si="5"/>
        <v>165</v>
      </c>
      <c r="AD13" s="89">
        <f t="shared" si="6"/>
        <v>180</v>
      </c>
      <c r="AE13" s="90">
        <f t="shared" si="7"/>
        <v>180</v>
      </c>
      <c r="AF13" s="90">
        <f t="shared" si="8"/>
        <v>185</v>
      </c>
      <c r="AG13" s="90">
        <f t="shared" si="9"/>
        <v>190</v>
      </c>
      <c r="AH13" s="90">
        <f t="shared" si="10"/>
        <v>185</v>
      </c>
      <c r="AI13" s="90">
        <f t="shared" si="11"/>
        <v>170</v>
      </c>
    </row>
    <row r="14" spans="1:35" ht="15.75" customHeight="1">
      <c r="A14" s="8">
        <v>4</v>
      </c>
      <c r="B14" s="19" t="s">
        <v>576</v>
      </c>
      <c r="C14" s="25">
        <v>91</v>
      </c>
      <c r="D14" s="19" t="s">
        <v>32</v>
      </c>
      <c r="E14" s="28"/>
      <c r="F14" s="42">
        <f>IF(E14="","",VLOOKUP(E14,Tabel!$A$1:$B$106,2,FALSE))</f>
      </c>
      <c r="G14" s="28"/>
      <c r="H14" s="42">
        <f>IF(G14="","",VLOOKUP(G14,Tabel!$A$1:$B$106,2,FALSE))</f>
      </c>
      <c r="I14" s="28">
        <v>5</v>
      </c>
      <c r="J14" s="42">
        <f>IF(I14="","",VLOOKUP(I14,Tabel!$A$1:$B$106,2,FALSE))</f>
        <v>175</v>
      </c>
      <c r="K14" s="11"/>
      <c r="L14" s="42">
        <f>IF(K14="","",VLOOKUP(K14,Tabel!$A$1:$B$106,2,FALSE))</f>
      </c>
      <c r="M14" s="11">
        <v>5</v>
      </c>
      <c r="N14" s="42">
        <f>IF(M14="","",VLOOKUP(M14,Tabel!$A$1:$B$106,2,FALSE))</f>
        <v>175</v>
      </c>
      <c r="O14" s="11">
        <v>4</v>
      </c>
      <c r="P14" s="42">
        <f>IF(O14="","",VLOOKUP(O14,Tabel!$A$1:$B$106,2,FALSE))</f>
        <v>180</v>
      </c>
      <c r="Q14" s="11">
        <v>3</v>
      </c>
      <c r="R14" s="42">
        <f>IF(Q14="","",VLOOKUP(Q14,Tabel!$A$1:$B$106,2,FALSE))</f>
        <v>185</v>
      </c>
      <c r="S14" s="12">
        <v>4</v>
      </c>
      <c r="T14" s="42">
        <f>IF(S14="","",VLOOKUP(S14,Tabel!$A$1:$B$106,2,FALSE))</f>
        <v>180</v>
      </c>
      <c r="U14" s="12">
        <v>7</v>
      </c>
      <c r="V14" s="42">
        <f>IF(U14="","",VLOOKUP(U14,Tabel!$A$1:$B$106,2,FALSE))</f>
        <v>165</v>
      </c>
      <c r="W14" s="86">
        <f t="shared" si="0"/>
        <v>1060</v>
      </c>
      <c r="X14" s="86">
        <f t="shared" si="1"/>
        <v>0</v>
      </c>
      <c r="Y14" s="96">
        <f>SUMPRODUCT(LARGE(AA14:AI14,{1,2,3,4,5,6}))+X14</f>
        <v>1060</v>
      </c>
      <c r="Z14" s="115">
        <f t="shared" si="2"/>
        <v>6</v>
      </c>
      <c r="AA14" s="90">
        <f t="shared" si="3"/>
      </c>
      <c r="AB14" s="90">
        <f t="shared" si="4"/>
      </c>
      <c r="AC14" s="89">
        <f t="shared" si="5"/>
        <v>175</v>
      </c>
      <c r="AD14" s="89">
        <f t="shared" si="6"/>
      </c>
      <c r="AE14" s="90">
        <f t="shared" si="7"/>
        <v>175</v>
      </c>
      <c r="AF14" s="90">
        <f t="shared" si="8"/>
        <v>180</v>
      </c>
      <c r="AG14" s="90">
        <f t="shared" si="9"/>
        <v>185</v>
      </c>
      <c r="AH14" s="90">
        <f t="shared" si="10"/>
        <v>180</v>
      </c>
      <c r="AI14" s="90">
        <f t="shared" si="11"/>
        <v>165</v>
      </c>
    </row>
    <row r="15" spans="1:35" ht="15.75" customHeight="1">
      <c r="A15" s="8">
        <v>5</v>
      </c>
      <c r="B15" s="19" t="s">
        <v>427</v>
      </c>
      <c r="C15" s="25">
        <v>90</v>
      </c>
      <c r="D15" s="19" t="s">
        <v>32</v>
      </c>
      <c r="E15" s="28">
        <v>5</v>
      </c>
      <c r="F15" s="42">
        <f>IF(E15="","",VLOOKUP(E15,Tabel!$A$1:$B$106,2,FALSE))</f>
        <v>175</v>
      </c>
      <c r="G15" s="28">
        <v>5</v>
      </c>
      <c r="H15" s="42">
        <f>IF(G15="","",VLOOKUP(G15,Tabel!$A$1:$B$106,2,FALSE))</f>
        <v>175</v>
      </c>
      <c r="I15" s="28">
        <v>8</v>
      </c>
      <c r="J15" s="42">
        <f>IF(I15="","",VLOOKUP(I15,Tabel!$A$1:$B$106,2,FALSE))</f>
        <v>160</v>
      </c>
      <c r="K15" s="11">
        <v>5</v>
      </c>
      <c r="L15" s="42">
        <f>IF(K15="","",VLOOKUP(K15,Tabel!$A$1:$B$106,2,FALSE))</f>
        <v>175</v>
      </c>
      <c r="M15" s="11">
        <v>6</v>
      </c>
      <c r="N15" s="42">
        <f>IF(M15="","",VLOOKUP(M15,Tabel!$A$1:$B$106,2,FALSE))</f>
        <v>170</v>
      </c>
      <c r="O15" s="11"/>
      <c r="P15" s="42"/>
      <c r="Q15" s="11"/>
      <c r="R15" s="42"/>
      <c r="S15" s="12"/>
      <c r="T15" s="42"/>
      <c r="U15" s="12">
        <v>8</v>
      </c>
      <c r="V15" s="42">
        <f>IF(U15="","",VLOOKUP(U15,Tabel!$A$1:$B$106,2,FALSE))</f>
        <v>160</v>
      </c>
      <c r="W15" s="86">
        <f t="shared" si="0"/>
        <v>1015</v>
      </c>
      <c r="X15" s="86">
        <f t="shared" si="1"/>
        <v>0</v>
      </c>
      <c r="Y15" s="96">
        <f>SUMPRODUCT(LARGE(AA15:AI15,{1,2,3,4,5,6}))+X15</f>
        <v>1015</v>
      </c>
      <c r="Z15" s="115">
        <f t="shared" si="2"/>
        <v>6</v>
      </c>
      <c r="AA15" s="90">
        <f t="shared" si="3"/>
        <v>175</v>
      </c>
      <c r="AB15" s="90">
        <f t="shared" si="4"/>
        <v>175</v>
      </c>
      <c r="AC15" s="89">
        <f t="shared" si="5"/>
        <v>160</v>
      </c>
      <c r="AD15" s="89">
        <f t="shared" si="6"/>
        <v>175</v>
      </c>
      <c r="AE15" s="90">
        <f t="shared" si="7"/>
        <v>170</v>
      </c>
      <c r="AF15" s="90">
        <f t="shared" si="8"/>
        <v>0</v>
      </c>
      <c r="AG15" s="90">
        <f t="shared" si="9"/>
        <v>0</v>
      </c>
      <c r="AH15" s="90">
        <f t="shared" si="10"/>
        <v>0</v>
      </c>
      <c r="AI15" s="90">
        <f t="shared" si="11"/>
        <v>160</v>
      </c>
    </row>
    <row r="16" spans="1:35" ht="15.75" customHeight="1">
      <c r="A16" s="8">
        <v>6</v>
      </c>
      <c r="B16" s="19" t="s">
        <v>431</v>
      </c>
      <c r="C16" s="25">
        <v>91</v>
      </c>
      <c r="D16" s="19" t="s">
        <v>32</v>
      </c>
      <c r="E16" s="28">
        <v>7</v>
      </c>
      <c r="F16" s="42">
        <f>IF(E16="","",VLOOKUP(E16,Tabel!$A$1:$B$106,2,FALSE))</f>
        <v>165</v>
      </c>
      <c r="G16" s="28">
        <v>7</v>
      </c>
      <c r="H16" s="42">
        <f>IF(G16="","",VLOOKUP(G16,Tabel!$A$1:$B$106,2,FALSE))</f>
        <v>165</v>
      </c>
      <c r="I16" s="28"/>
      <c r="J16" s="42">
        <f>IF(I16="","",VLOOKUP(I16,Tabel!$A$1:$B$106,2,FALSE))</f>
      </c>
      <c r="K16" s="11"/>
      <c r="L16" s="42">
        <f>IF(K16="","",VLOOKUP(K16,Tabel!$A$1:$B$106,2,FALSE))</f>
      </c>
      <c r="M16" s="11">
        <v>9</v>
      </c>
      <c r="N16" s="42">
        <f>IF(M16="","",VLOOKUP(M16,Tabel!$A$1:$B$106,2,FALSE))</f>
        <v>155</v>
      </c>
      <c r="O16" s="11"/>
      <c r="P16" s="42"/>
      <c r="Q16" s="11">
        <v>5</v>
      </c>
      <c r="R16" s="42">
        <f>IF(Q16="","",VLOOKUP(Q16,Tabel!$A$1:$B$106,2,FALSE))</f>
        <v>175</v>
      </c>
      <c r="S16" s="12">
        <v>5</v>
      </c>
      <c r="T16" s="42">
        <f>IF(S16="","",VLOOKUP(S16,Tabel!$A$1:$B$106,2,FALSE))</f>
        <v>175</v>
      </c>
      <c r="U16" s="12">
        <v>10</v>
      </c>
      <c r="V16" s="42">
        <f>IF(U16="","",VLOOKUP(U16,Tabel!$A$1:$B$106,2,FALSE))</f>
        <v>150</v>
      </c>
      <c r="W16" s="86">
        <f t="shared" si="0"/>
        <v>985</v>
      </c>
      <c r="X16" s="86">
        <f t="shared" si="1"/>
        <v>0</v>
      </c>
      <c r="Y16" s="96">
        <f>SUMPRODUCT(LARGE(AA16:AI16,{1,2,3,4,5,6}))+X16</f>
        <v>985</v>
      </c>
      <c r="Z16" s="115">
        <f t="shared" si="2"/>
        <v>6</v>
      </c>
      <c r="AA16" s="90">
        <f t="shared" si="3"/>
        <v>165</v>
      </c>
      <c r="AB16" s="90">
        <f t="shared" si="4"/>
        <v>165</v>
      </c>
      <c r="AC16" s="89">
        <f t="shared" si="5"/>
      </c>
      <c r="AD16" s="89">
        <f t="shared" si="6"/>
      </c>
      <c r="AE16" s="90">
        <f t="shared" si="7"/>
        <v>155</v>
      </c>
      <c r="AF16" s="90">
        <f t="shared" si="8"/>
        <v>0</v>
      </c>
      <c r="AG16" s="90">
        <f t="shared" si="9"/>
        <v>175</v>
      </c>
      <c r="AH16" s="90">
        <f t="shared" si="10"/>
        <v>175</v>
      </c>
      <c r="AI16" s="90">
        <f t="shared" si="11"/>
        <v>150</v>
      </c>
    </row>
    <row r="17" spans="1:35" ht="15.75" customHeight="1">
      <c r="A17" s="8">
        <v>7</v>
      </c>
      <c r="B17" s="19" t="s">
        <v>115</v>
      </c>
      <c r="C17" s="25">
        <v>91</v>
      </c>
      <c r="D17" s="19" t="s">
        <v>26</v>
      </c>
      <c r="E17" s="28">
        <v>10</v>
      </c>
      <c r="F17" s="42">
        <f>IF(E17="","",VLOOKUP(E17,Tabel!$A$1:$B$106,2,FALSE))</f>
        <v>150</v>
      </c>
      <c r="G17" s="28"/>
      <c r="H17" s="42">
        <f>IF(G17="","",VLOOKUP(G17,Tabel!$A$1:$B$106,2,FALSE))</f>
      </c>
      <c r="I17" s="28">
        <v>9</v>
      </c>
      <c r="J17" s="42">
        <f>IF(I17="","",VLOOKUP(I17,Tabel!$A$1:$B$106,2,FALSE))</f>
        <v>155</v>
      </c>
      <c r="K17" s="11">
        <v>6</v>
      </c>
      <c r="L17" s="42">
        <f>IF(K17="","",VLOOKUP(K17,Tabel!$A$1:$B$106,2,FALSE))</f>
        <v>170</v>
      </c>
      <c r="M17" s="11">
        <v>7</v>
      </c>
      <c r="N17" s="42">
        <f>IF(M17="","",VLOOKUP(M17,Tabel!$A$1:$B$106,2,FALSE))</f>
        <v>165</v>
      </c>
      <c r="O17" s="11">
        <v>5</v>
      </c>
      <c r="P17" s="42">
        <f>IF(O17="","",VLOOKUP(O17,Tabel!$A$1:$B$106,2,FALSE))</f>
        <v>175</v>
      </c>
      <c r="Q17" s="11"/>
      <c r="R17" s="42"/>
      <c r="S17" s="12"/>
      <c r="T17" s="42"/>
      <c r="U17" s="12">
        <v>12</v>
      </c>
      <c r="V17" s="42">
        <f>IF(U17="","",VLOOKUP(U17,Tabel!$A$1:$B$106,2,FALSE))</f>
        <v>142</v>
      </c>
      <c r="W17" s="86">
        <f t="shared" si="0"/>
        <v>957</v>
      </c>
      <c r="X17" s="86">
        <f t="shared" si="1"/>
        <v>0</v>
      </c>
      <c r="Y17" s="96">
        <f>SUMPRODUCT(LARGE(AA17:AI17,{1,2,3,4,5,6}))+X17</f>
        <v>957</v>
      </c>
      <c r="Z17" s="115">
        <f t="shared" si="2"/>
        <v>6</v>
      </c>
      <c r="AA17" s="90">
        <f t="shared" si="3"/>
        <v>150</v>
      </c>
      <c r="AB17" s="90">
        <f t="shared" si="4"/>
      </c>
      <c r="AC17" s="89">
        <f t="shared" si="5"/>
        <v>155</v>
      </c>
      <c r="AD17" s="89">
        <f t="shared" si="6"/>
        <v>170</v>
      </c>
      <c r="AE17" s="90">
        <f t="shared" si="7"/>
        <v>165</v>
      </c>
      <c r="AF17" s="90">
        <f t="shared" si="8"/>
        <v>175</v>
      </c>
      <c r="AG17" s="90">
        <f t="shared" si="9"/>
        <v>0</v>
      </c>
      <c r="AH17" s="90">
        <f t="shared" si="10"/>
        <v>0</v>
      </c>
      <c r="AI17" s="90">
        <f t="shared" si="11"/>
        <v>142</v>
      </c>
    </row>
    <row r="18" spans="1:35" ht="15.75" customHeight="1">
      <c r="A18" s="8">
        <v>8</v>
      </c>
      <c r="B18" s="19" t="s">
        <v>429</v>
      </c>
      <c r="C18" s="25">
        <v>91</v>
      </c>
      <c r="D18" s="19" t="s">
        <v>23</v>
      </c>
      <c r="E18" s="28">
        <v>12</v>
      </c>
      <c r="F18" s="42">
        <f>IF(E18="","",VLOOKUP(E18,Tabel!$A$1:$B$106,2,FALSE))</f>
        <v>142</v>
      </c>
      <c r="G18" s="28">
        <v>10</v>
      </c>
      <c r="H18" s="42">
        <f>IF(G18="","",VLOOKUP(G18,Tabel!$A$1:$B$106,2,FALSE))</f>
        <v>150</v>
      </c>
      <c r="I18" s="28">
        <v>10</v>
      </c>
      <c r="J18" s="42">
        <f>IF(I18="","",VLOOKUP(I18,Tabel!$A$1:$B$106,2,FALSE))</f>
        <v>150</v>
      </c>
      <c r="K18" s="11"/>
      <c r="L18" s="42">
        <f>IF(K18="","",VLOOKUP(K18,Tabel!$A$1:$B$106,2,FALSE))</f>
      </c>
      <c r="M18" s="11">
        <v>10</v>
      </c>
      <c r="N18" s="42">
        <f>IF(M18="","",VLOOKUP(M18,Tabel!$A$1:$B$106,2,FALSE))</f>
        <v>150</v>
      </c>
      <c r="O18" s="11">
        <v>8</v>
      </c>
      <c r="P18" s="42">
        <f>IF(O18="","",VLOOKUP(O18,Tabel!$A$1:$B$106,2,FALSE))</f>
        <v>160</v>
      </c>
      <c r="Q18" s="11">
        <v>6</v>
      </c>
      <c r="R18" s="42">
        <f>IF(Q18="","",VLOOKUP(Q18,Tabel!$A$1:$B$106,2,FALSE))</f>
        <v>170</v>
      </c>
      <c r="S18" s="12">
        <v>8</v>
      </c>
      <c r="T18" s="42">
        <f>IF(S18="","",VLOOKUP(S18,Tabel!$A$1:$B$106,2,FALSE))</f>
        <v>160</v>
      </c>
      <c r="U18" s="12">
        <v>15</v>
      </c>
      <c r="V18" s="42">
        <f>IF(U18="","",VLOOKUP(U18,Tabel!$A$1:$B$106,2,FALSE))</f>
        <v>130</v>
      </c>
      <c r="W18" s="86">
        <f t="shared" si="0"/>
        <v>1212</v>
      </c>
      <c r="X18" s="86">
        <f t="shared" si="1"/>
        <v>15</v>
      </c>
      <c r="Y18" s="96">
        <f>SUMPRODUCT(LARGE(AA18:AI18,{1,2,3,4,5,6}))+X18</f>
        <v>955</v>
      </c>
      <c r="Z18" s="115">
        <f t="shared" si="2"/>
        <v>8</v>
      </c>
      <c r="AA18" s="90">
        <f t="shared" si="3"/>
        <v>142</v>
      </c>
      <c r="AB18" s="90">
        <f t="shared" si="4"/>
        <v>150</v>
      </c>
      <c r="AC18" s="89">
        <f t="shared" si="5"/>
        <v>150</v>
      </c>
      <c r="AD18" s="89">
        <f t="shared" si="6"/>
      </c>
      <c r="AE18" s="90">
        <f t="shared" si="7"/>
        <v>150</v>
      </c>
      <c r="AF18" s="90">
        <f t="shared" si="8"/>
        <v>160</v>
      </c>
      <c r="AG18" s="90">
        <f t="shared" si="9"/>
        <v>170</v>
      </c>
      <c r="AH18" s="90">
        <f t="shared" si="10"/>
        <v>160</v>
      </c>
      <c r="AI18" s="90">
        <f t="shared" si="11"/>
        <v>130</v>
      </c>
    </row>
    <row r="19" spans="1:35" ht="15.75" customHeight="1">
      <c r="A19" s="8"/>
      <c r="B19" s="19"/>
      <c r="C19" s="25"/>
      <c r="D19" s="19"/>
      <c r="E19" s="28"/>
      <c r="F19" s="42"/>
      <c r="G19" s="28"/>
      <c r="H19" s="42"/>
      <c r="I19" s="28"/>
      <c r="J19" s="42"/>
      <c r="K19" s="11"/>
      <c r="L19" s="42"/>
      <c r="M19" s="11"/>
      <c r="N19" s="42"/>
      <c r="O19" s="11"/>
      <c r="P19" s="42"/>
      <c r="Q19" s="11"/>
      <c r="R19" s="42"/>
      <c r="S19" s="12"/>
      <c r="T19" s="42"/>
      <c r="U19" s="12"/>
      <c r="V19" s="42"/>
      <c r="W19" s="86"/>
      <c r="X19" s="86"/>
      <c r="Y19" s="96"/>
      <c r="Z19" s="115"/>
      <c r="AA19" s="90"/>
      <c r="AB19" s="90"/>
      <c r="AC19" s="89"/>
      <c r="AD19" s="89"/>
      <c r="AE19" s="90"/>
      <c r="AF19" s="90"/>
      <c r="AG19" s="90"/>
      <c r="AH19" s="90"/>
      <c r="AI19" s="90"/>
    </row>
    <row r="20" spans="1:35" ht="15.75" customHeight="1">
      <c r="A20" s="8"/>
      <c r="B20" s="19" t="s">
        <v>437</v>
      </c>
      <c r="C20" s="25">
        <v>91</v>
      </c>
      <c r="D20" s="19" t="s">
        <v>23</v>
      </c>
      <c r="E20" s="28"/>
      <c r="F20" s="42">
        <f>IF(E20="","",VLOOKUP(E20,Tabel!$A$1:$B$106,2,FALSE))</f>
      </c>
      <c r="G20" s="28">
        <v>9</v>
      </c>
      <c r="H20" s="42">
        <f>IF(G20="","",VLOOKUP(G20,Tabel!$A$1:$B$106,2,FALSE))</f>
        <v>155</v>
      </c>
      <c r="I20" s="28"/>
      <c r="J20" s="42">
        <f>IF(I20="","",VLOOKUP(I20,Tabel!$A$1:$B$106,2,FALSE))</f>
      </c>
      <c r="K20" s="11"/>
      <c r="L20" s="42">
        <f>IF(K20="","",VLOOKUP(K20,Tabel!$A$1:$B$106,2,FALSE))</f>
      </c>
      <c r="M20" s="11"/>
      <c r="N20" s="42"/>
      <c r="O20" s="11">
        <v>7</v>
      </c>
      <c r="P20" s="42">
        <f>IF(O20="","",VLOOKUP(O20,Tabel!$A$1:$B$106,2,FALSE))</f>
        <v>165</v>
      </c>
      <c r="Q20" s="11">
        <v>7</v>
      </c>
      <c r="R20" s="42">
        <f>IF(Q20="","",VLOOKUP(Q20,Tabel!$A$1:$B$106,2,FALSE))</f>
        <v>165</v>
      </c>
      <c r="S20" s="12">
        <v>7</v>
      </c>
      <c r="T20" s="42">
        <f>IF(S20="","",VLOOKUP(S20,Tabel!$A$1:$B$106,2,FALSE))</f>
        <v>165</v>
      </c>
      <c r="U20" s="12">
        <v>9</v>
      </c>
      <c r="V20" s="42">
        <f>IF(U20="","",VLOOKUP(U20,Tabel!$A$1:$B$106,2,FALSE))</f>
        <v>155</v>
      </c>
      <c r="W20" s="86">
        <f aca="true" t="shared" si="12" ref="W20:W35">SUM(F20,H20,J20,L20,N20,P20,R20,T20,V20)</f>
        <v>805</v>
      </c>
      <c r="X20" s="86">
        <f aca="true" t="shared" si="13" ref="X20:X35">IF(COUNT(F20,H20,J20,L20,N20,P20,R20,T20,V20)=7,5,IF(COUNT(F20,H20,J20,L20,N20,P20,R20,T20,V20)=8,15,IF(COUNT(F20,H20,J20,L20,N20,P20,R20,T20,V20)=9,30,0)))</f>
        <v>0</v>
      </c>
      <c r="Y20" s="96">
        <f>SUMPRODUCT(LARGE(AA20:AI20,{1,2,3,4,5,6}))+X20</f>
        <v>805</v>
      </c>
      <c r="Z20" s="115">
        <f aca="true" t="shared" si="14" ref="Z20:Z35">COUNTA(E20,G20,I20,K20,M20,O20,Q20,S20,U20)</f>
        <v>5</v>
      </c>
      <c r="AA20" s="90">
        <f t="shared" si="3"/>
      </c>
      <c r="AB20" s="90">
        <f t="shared" si="4"/>
        <v>155</v>
      </c>
      <c r="AC20" s="89">
        <f t="shared" si="5"/>
      </c>
      <c r="AD20" s="89">
        <f t="shared" si="6"/>
      </c>
      <c r="AE20" s="90">
        <f t="shared" si="7"/>
        <v>0</v>
      </c>
      <c r="AF20" s="90">
        <f t="shared" si="8"/>
        <v>165</v>
      </c>
      <c r="AG20" s="90">
        <f t="shared" si="9"/>
        <v>165</v>
      </c>
      <c r="AH20" s="90">
        <f t="shared" si="10"/>
        <v>165</v>
      </c>
      <c r="AI20" s="90">
        <f t="shared" si="11"/>
        <v>155</v>
      </c>
    </row>
    <row r="21" spans="1:35" ht="15.75" customHeight="1">
      <c r="A21" s="8"/>
      <c r="B21" s="26" t="s">
        <v>572</v>
      </c>
      <c r="C21" s="25">
        <v>90</v>
      </c>
      <c r="D21" s="19" t="s">
        <v>573</v>
      </c>
      <c r="E21" s="25"/>
      <c r="F21" s="42">
        <f>IF(E21="","",VLOOKUP(E21,Tabel!$A$1:$B$106,2,FALSE))</f>
      </c>
      <c r="G21" s="25"/>
      <c r="H21" s="42">
        <f>IF(G21="","",VLOOKUP(G21,Tabel!$A$1:$B$106,2,FALSE))</f>
      </c>
      <c r="I21" s="25"/>
      <c r="J21" s="42">
        <f>IF(I21="","",VLOOKUP(I21,Tabel!$A$1:$B$106,2,FALSE))</f>
      </c>
      <c r="K21" s="11">
        <v>2</v>
      </c>
      <c r="L21" s="42">
        <f>IF(K21="","",VLOOKUP(K21,Tabel!$A$1:$B$106,2,FALSE))</f>
        <v>190</v>
      </c>
      <c r="M21" s="11">
        <v>1</v>
      </c>
      <c r="N21" s="42">
        <f>IF(M21="","",VLOOKUP(M21,Tabel!$A$1:$B$106,2,FALSE))</f>
        <v>200</v>
      </c>
      <c r="O21" s="11"/>
      <c r="P21" s="42"/>
      <c r="Q21" s="11"/>
      <c r="R21" s="42"/>
      <c r="S21" s="12">
        <v>1</v>
      </c>
      <c r="T21" s="42">
        <f>IF(S21="","",VLOOKUP(S21,Tabel!$A$1:$B$106,2,FALSE))</f>
        <v>200</v>
      </c>
      <c r="U21" s="12">
        <v>1</v>
      </c>
      <c r="V21" s="42">
        <f>IF(U21="","",VLOOKUP(U21,Tabel!$A$1:$B$106,2,FALSE))</f>
        <v>200</v>
      </c>
      <c r="W21" s="86">
        <f t="shared" si="12"/>
        <v>790</v>
      </c>
      <c r="X21" s="86">
        <f t="shared" si="13"/>
        <v>0</v>
      </c>
      <c r="Y21" s="96">
        <f>SUMPRODUCT(LARGE(AA21:AI21,{1,2,3,4,5,6}))+X21</f>
        <v>790</v>
      </c>
      <c r="Z21" s="115">
        <f t="shared" si="14"/>
        <v>4</v>
      </c>
      <c r="AA21" s="90">
        <f t="shared" si="3"/>
      </c>
      <c r="AB21" s="90">
        <f t="shared" si="4"/>
      </c>
      <c r="AC21" s="89">
        <f t="shared" si="5"/>
      </c>
      <c r="AD21" s="89">
        <f t="shared" si="6"/>
        <v>190</v>
      </c>
      <c r="AE21" s="90">
        <f t="shared" si="7"/>
        <v>200</v>
      </c>
      <c r="AF21" s="90">
        <f t="shared" si="8"/>
        <v>0</v>
      </c>
      <c r="AG21" s="90">
        <f t="shared" si="9"/>
        <v>0</v>
      </c>
      <c r="AH21" s="90">
        <f t="shared" si="10"/>
        <v>200</v>
      </c>
      <c r="AI21" s="90">
        <f t="shared" si="11"/>
        <v>200</v>
      </c>
    </row>
    <row r="22" spans="1:35" ht="15.75" customHeight="1">
      <c r="A22" s="12"/>
      <c r="B22" s="26" t="s">
        <v>618</v>
      </c>
      <c r="C22" s="25">
        <v>91</v>
      </c>
      <c r="D22" s="19" t="s">
        <v>619</v>
      </c>
      <c r="E22" s="25"/>
      <c r="F22" s="42"/>
      <c r="G22" s="25"/>
      <c r="H22" s="42"/>
      <c r="I22" s="25"/>
      <c r="J22" s="42"/>
      <c r="K22" s="11"/>
      <c r="L22" s="42"/>
      <c r="M22" s="13">
        <v>11</v>
      </c>
      <c r="N22" s="42">
        <f>IF(M22="","",VLOOKUP(M22,Tabel!$A$1:$B$106,2,FALSE))</f>
        <v>146</v>
      </c>
      <c r="O22" s="11"/>
      <c r="P22" s="42"/>
      <c r="Q22" s="13">
        <v>8</v>
      </c>
      <c r="R22" s="42">
        <f>IF(Q22="","",VLOOKUP(Q22,Tabel!$A$1:$B$106,2,FALSE))</f>
        <v>160</v>
      </c>
      <c r="S22" s="12">
        <v>6</v>
      </c>
      <c r="T22" s="42">
        <f>IF(S22="","",VLOOKUP(S22,Tabel!$A$1:$B$106,2,FALSE))</f>
        <v>170</v>
      </c>
      <c r="U22" s="12">
        <v>11</v>
      </c>
      <c r="V22" s="42">
        <f>IF(U22="","",VLOOKUP(U22,Tabel!$A$1:$B$106,2,FALSE))</f>
        <v>146</v>
      </c>
      <c r="W22" s="86">
        <f t="shared" si="12"/>
        <v>622</v>
      </c>
      <c r="X22" s="86">
        <f t="shared" si="13"/>
        <v>0</v>
      </c>
      <c r="Y22" s="96">
        <f>SUMPRODUCT(LARGE(AA22:AI22,{1,2,3,4,5,6}))+X22</f>
        <v>622</v>
      </c>
      <c r="Z22" s="115">
        <f t="shared" si="14"/>
        <v>4</v>
      </c>
      <c r="AA22" s="90">
        <f t="shared" si="3"/>
        <v>0</v>
      </c>
      <c r="AB22" s="90">
        <f t="shared" si="4"/>
        <v>0</v>
      </c>
      <c r="AC22" s="89">
        <f t="shared" si="5"/>
        <v>0</v>
      </c>
      <c r="AD22" s="89">
        <f t="shared" si="6"/>
        <v>0</v>
      </c>
      <c r="AE22" s="90">
        <f t="shared" si="7"/>
        <v>146</v>
      </c>
      <c r="AF22" s="90">
        <f t="shared" si="8"/>
        <v>0</v>
      </c>
      <c r="AG22" s="90">
        <f t="shared" si="9"/>
        <v>160</v>
      </c>
      <c r="AH22" s="90">
        <f t="shared" si="10"/>
        <v>170</v>
      </c>
      <c r="AI22" s="90">
        <f t="shared" si="11"/>
        <v>146</v>
      </c>
    </row>
    <row r="23" spans="1:35" ht="15.75" customHeight="1">
      <c r="A23" s="12"/>
      <c r="B23" s="19" t="s">
        <v>430</v>
      </c>
      <c r="C23" s="25">
        <v>90</v>
      </c>
      <c r="D23" s="19" t="s">
        <v>33</v>
      </c>
      <c r="E23" s="28"/>
      <c r="F23" s="42">
        <f>IF(E23="","",VLOOKUP(E23,Tabel!$A$1:$B$106,2,FALSE))</f>
      </c>
      <c r="G23" s="28">
        <v>4</v>
      </c>
      <c r="H23" s="42">
        <f>IF(G23="","",VLOOKUP(G23,Tabel!$A$1:$B$106,2,FALSE))</f>
        <v>180</v>
      </c>
      <c r="I23" s="28">
        <v>6</v>
      </c>
      <c r="J23" s="42">
        <f>IF(I23="","",VLOOKUP(I23,Tabel!$A$1:$B$106,2,FALSE))</f>
        <v>170</v>
      </c>
      <c r="K23" s="11"/>
      <c r="L23" s="42">
        <f>IF(K23="","",VLOOKUP(K23,Tabel!$A$1:$B$106,2,FALSE))</f>
      </c>
      <c r="M23" s="11"/>
      <c r="N23" s="42">
        <f>IF(M23="","",VLOOKUP(M23,Tabel!$A$1:$B$106,2,FALSE))</f>
      </c>
      <c r="O23" s="11"/>
      <c r="P23" s="42"/>
      <c r="Q23" s="11"/>
      <c r="R23" s="42"/>
      <c r="S23" s="12"/>
      <c r="T23" s="42"/>
      <c r="U23" s="12">
        <v>5</v>
      </c>
      <c r="V23" s="42">
        <f>IF(U23="","",VLOOKUP(U23,Tabel!$A$1:$B$106,2,FALSE))</f>
        <v>175</v>
      </c>
      <c r="W23" s="86">
        <f t="shared" si="12"/>
        <v>525</v>
      </c>
      <c r="X23" s="86">
        <f t="shared" si="13"/>
        <v>0</v>
      </c>
      <c r="Y23" s="96">
        <f>SUMPRODUCT(LARGE(AA23:AI23,{1,2,3,4,5,6}))+X23</f>
        <v>525</v>
      </c>
      <c r="Z23" s="115">
        <f t="shared" si="14"/>
        <v>3</v>
      </c>
      <c r="AA23" s="90">
        <f t="shared" si="3"/>
      </c>
      <c r="AB23" s="90">
        <f t="shared" si="4"/>
        <v>180</v>
      </c>
      <c r="AC23" s="89">
        <f t="shared" si="5"/>
        <v>170</v>
      </c>
      <c r="AD23" s="89">
        <f t="shared" si="6"/>
      </c>
      <c r="AE23" s="90">
        <f t="shared" si="7"/>
      </c>
      <c r="AF23" s="90">
        <f t="shared" si="8"/>
        <v>0</v>
      </c>
      <c r="AG23" s="90">
        <f t="shared" si="9"/>
        <v>0</v>
      </c>
      <c r="AH23" s="90">
        <f t="shared" si="10"/>
        <v>0</v>
      </c>
      <c r="AI23" s="90">
        <f t="shared" si="11"/>
        <v>175</v>
      </c>
    </row>
    <row r="24" spans="1:35" ht="15.75" customHeight="1">
      <c r="A24" s="12"/>
      <c r="B24" s="19" t="s">
        <v>435</v>
      </c>
      <c r="C24" s="25">
        <v>90</v>
      </c>
      <c r="D24" s="19" t="s">
        <v>35</v>
      </c>
      <c r="E24" s="28">
        <v>8</v>
      </c>
      <c r="F24" s="42">
        <f>IF(E24="","",VLOOKUP(E24,Tabel!$A$1:$B$106,2,FALSE))</f>
        <v>160</v>
      </c>
      <c r="G24" s="28"/>
      <c r="H24" s="42">
        <f>IF(G24="","",VLOOKUP(G24,Tabel!$A$1:$B$106,2,FALSE))</f>
      </c>
      <c r="I24" s="28"/>
      <c r="J24" s="42">
        <f>IF(I24="","",VLOOKUP(I24,Tabel!$A$1:$B$106,2,FALSE))</f>
      </c>
      <c r="K24" s="11">
        <v>7</v>
      </c>
      <c r="L24" s="42">
        <f>IF(K24="","",VLOOKUP(K24,Tabel!$A$1:$B$106,2,FALSE))</f>
        <v>165</v>
      </c>
      <c r="M24" s="11">
        <v>8</v>
      </c>
      <c r="N24" s="42">
        <f>IF(M24="","",VLOOKUP(M24,Tabel!$A$1:$B$106,2,FALSE))</f>
        <v>160</v>
      </c>
      <c r="O24" s="11"/>
      <c r="P24" s="42"/>
      <c r="Q24" s="11"/>
      <c r="R24" s="42"/>
      <c r="S24" s="12"/>
      <c r="T24" s="42"/>
      <c r="U24" s="12"/>
      <c r="V24" s="42"/>
      <c r="W24" s="86">
        <f t="shared" si="12"/>
        <v>485</v>
      </c>
      <c r="X24" s="86">
        <f t="shared" si="13"/>
        <v>0</v>
      </c>
      <c r="Y24" s="96">
        <f>SUMPRODUCT(LARGE(AA24:AI24,{1,2,3,4,5,6}))+X24</f>
        <v>485</v>
      </c>
      <c r="Z24" s="115">
        <f t="shared" si="14"/>
        <v>3</v>
      </c>
      <c r="AA24" s="90">
        <f t="shared" si="3"/>
        <v>160</v>
      </c>
      <c r="AB24" s="90">
        <f t="shared" si="4"/>
      </c>
      <c r="AC24" s="89">
        <f t="shared" si="5"/>
      </c>
      <c r="AD24" s="89">
        <f t="shared" si="6"/>
        <v>165</v>
      </c>
      <c r="AE24" s="90">
        <f t="shared" si="7"/>
        <v>160</v>
      </c>
      <c r="AF24" s="90">
        <f t="shared" si="8"/>
        <v>0</v>
      </c>
      <c r="AG24" s="90">
        <f t="shared" si="9"/>
        <v>0</v>
      </c>
      <c r="AH24" s="90">
        <f t="shared" si="10"/>
        <v>0</v>
      </c>
      <c r="AI24" s="90">
        <f t="shared" si="11"/>
        <v>0</v>
      </c>
    </row>
    <row r="25" spans="1:35" ht="15.75" customHeight="1">
      <c r="A25" s="12"/>
      <c r="B25" s="19" t="s">
        <v>438</v>
      </c>
      <c r="C25" s="25">
        <v>91</v>
      </c>
      <c r="D25" s="19" t="s">
        <v>33</v>
      </c>
      <c r="E25" s="28">
        <v>9</v>
      </c>
      <c r="F25" s="42">
        <f>IF(E25="","",VLOOKUP(E25,Tabel!$A$1:$B$106,2,FALSE))</f>
        <v>155</v>
      </c>
      <c r="G25" s="25"/>
      <c r="H25" s="42">
        <f>IF(G25="","",VLOOKUP(G25,Tabel!$A$1:$B$106,2,FALSE))</f>
      </c>
      <c r="I25" s="28"/>
      <c r="J25" s="42">
        <f>IF(I25="","",VLOOKUP(I25,Tabel!$A$1:$B$106,2,FALSE))</f>
      </c>
      <c r="K25" s="11"/>
      <c r="L25" s="42">
        <f>IF(K25="","",VLOOKUP(K25,Tabel!$A$1:$B$106,2,FALSE))</f>
      </c>
      <c r="M25" s="11"/>
      <c r="N25" s="42"/>
      <c r="O25" s="11">
        <v>6</v>
      </c>
      <c r="P25" s="42">
        <f>IF(O25="","",VLOOKUP(O25,Tabel!$A$1:$B$106,2,FALSE))</f>
        <v>170</v>
      </c>
      <c r="Q25" s="11"/>
      <c r="R25" s="42"/>
      <c r="S25" s="12"/>
      <c r="T25" s="42"/>
      <c r="U25" s="12">
        <v>14</v>
      </c>
      <c r="V25" s="42">
        <f>IF(U25="","",VLOOKUP(U25,Tabel!$A$1:$B$106,2,FALSE))</f>
        <v>134</v>
      </c>
      <c r="W25" s="86">
        <f t="shared" si="12"/>
        <v>459</v>
      </c>
      <c r="X25" s="86">
        <f t="shared" si="13"/>
        <v>0</v>
      </c>
      <c r="Y25" s="96">
        <f>SUMPRODUCT(LARGE(AA25:AI25,{1,2,3,4,5,6}))+X25</f>
        <v>459</v>
      </c>
      <c r="Z25" s="115">
        <f t="shared" si="14"/>
        <v>3</v>
      </c>
      <c r="AA25" s="90">
        <f t="shared" si="3"/>
        <v>155</v>
      </c>
      <c r="AB25" s="90">
        <f t="shared" si="4"/>
      </c>
      <c r="AC25" s="89">
        <f t="shared" si="5"/>
      </c>
      <c r="AD25" s="89">
        <f t="shared" si="6"/>
      </c>
      <c r="AE25" s="90">
        <f t="shared" si="7"/>
        <v>0</v>
      </c>
      <c r="AF25" s="90">
        <f t="shared" si="8"/>
        <v>170</v>
      </c>
      <c r="AG25" s="90">
        <f t="shared" si="9"/>
        <v>0</v>
      </c>
      <c r="AH25" s="90">
        <f t="shared" si="10"/>
        <v>0</v>
      </c>
      <c r="AI25" s="90">
        <f t="shared" si="11"/>
        <v>134</v>
      </c>
    </row>
    <row r="26" spans="1:35" ht="15.75" customHeight="1">
      <c r="A26" s="12"/>
      <c r="B26" s="19" t="s">
        <v>436</v>
      </c>
      <c r="C26" s="25">
        <v>91</v>
      </c>
      <c r="D26" s="19" t="s">
        <v>36</v>
      </c>
      <c r="E26" s="28"/>
      <c r="F26" s="42">
        <f>IF(E26="","",VLOOKUP(E26,Tabel!$A$1:$B$106,2,FALSE))</f>
      </c>
      <c r="G26" s="28">
        <v>8</v>
      </c>
      <c r="H26" s="42">
        <f>IF(G26="","",VLOOKUP(G26,Tabel!$A$1:$B$106,2,FALSE))</f>
        <v>160</v>
      </c>
      <c r="I26" s="28"/>
      <c r="J26" s="42">
        <f>IF(I26="","",VLOOKUP(I26,Tabel!$A$1:$B$106,2,FALSE))</f>
      </c>
      <c r="K26" s="11"/>
      <c r="L26" s="42">
        <f>IF(K26="","",VLOOKUP(K26,Tabel!$A$1:$B$106,2,FALSE))</f>
      </c>
      <c r="M26" s="11"/>
      <c r="N26" s="42"/>
      <c r="O26" s="11"/>
      <c r="P26" s="42"/>
      <c r="Q26" s="11">
        <v>4</v>
      </c>
      <c r="R26" s="42">
        <f>IF(Q26="","",VLOOKUP(Q26,Tabel!$A$1:$B$106,2,FALSE))</f>
        <v>180</v>
      </c>
      <c r="S26" s="12"/>
      <c r="T26" s="42"/>
      <c r="U26" s="12"/>
      <c r="V26" s="42"/>
      <c r="W26" s="86">
        <f t="shared" si="12"/>
        <v>340</v>
      </c>
      <c r="X26" s="86">
        <f t="shared" si="13"/>
        <v>0</v>
      </c>
      <c r="Y26" s="96">
        <f>SUMPRODUCT(LARGE(AA26:AI26,{1,2,3,4,5,6}))+X26</f>
        <v>340</v>
      </c>
      <c r="Z26" s="115">
        <f t="shared" si="14"/>
        <v>2</v>
      </c>
      <c r="AA26" s="90">
        <f t="shared" si="3"/>
      </c>
      <c r="AB26" s="90">
        <f t="shared" si="4"/>
        <v>160</v>
      </c>
      <c r="AC26" s="89">
        <f t="shared" si="5"/>
      </c>
      <c r="AD26" s="89">
        <f t="shared" si="6"/>
      </c>
      <c r="AE26" s="90">
        <f t="shared" si="7"/>
        <v>0</v>
      </c>
      <c r="AF26" s="90">
        <f t="shared" si="8"/>
        <v>0</v>
      </c>
      <c r="AG26" s="90">
        <f t="shared" si="9"/>
        <v>180</v>
      </c>
      <c r="AH26" s="90">
        <f t="shared" si="10"/>
        <v>0</v>
      </c>
      <c r="AI26" s="90">
        <f t="shared" si="11"/>
        <v>0</v>
      </c>
    </row>
    <row r="27" spans="1:35" ht="15.75" customHeight="1">
      <c r="A27" s="12"/>
      <c r="B27" s="19" t="s">
        <v>432</v>
      </c>
      <c r="C27" s="25">
        <v>91</v>
      </c>
      <c r="D27" s="19" t="s">
        <v>35</v>
      </c>
      <c r="E27" s="28">
        <v>2</v>
      </c>
      <c r="F27" s="42">
        <f>IF(E27="","",VLOOKUP(E27,Tabel!$A$1:$B$106,2,FALSE))</f>
        <v>190</v>
      </c>
      <c r="G27" s="25" t="s">
        <v>14</v>
      </c>
      <c r="H27" s="42">
        <f>IF(G27="","",VLOOKUP(G27,Tabel!$A$1:$B$106,2,FALSE))</f>
        <v>0</v>
      </c>
      <c r="I27" s="28"/>
      <c r="J27" s="42">
        <f>IF(I27="","",VLOOKUP(I27,Tabel!$A$1:$B$106,2,FALSE))</f>
      </c>
      <c r="K27" s="11"/>
      <c r="L27" s="42">
        <f>IF(K27="","",VLOOKUP(K27,Tabel!$A$1:$B$106,2,FALSE))</f>
      </c>
      <c r="M27" s="11"/>
      <c r="N27" s="42"/>
      <c r="O27" s="11"/>
      <c r="P27" s="42"/>
      <c r="Q27" s="11"/>
      <c r="R27" s="42"/>
      <c r="S27" s="12"/>
      <c r="T27" s="42"/>
      <c r="U27" s="12"/>
      <c r="V27" s="42"/>
      <c r="W27" s="86">
        <f t="shared" si="12"/>
        <v>190</v>
      </c>
      <c r="X27" s="86">
        <f t="shared" si="13"/>
        <v>0</v>
      </c>
      <c r="Y27" s="96">
        <f>SUMPRODUCT(LARGE(AA27:AI27,{1,2,3,4,5,6}))+X27</f>
        <v>190</v>
      </c>
      <c r="Z27" s="115">
        <f t="shared" si="14"/>
        <v>2</v>
      </c>
      <c r="AA27" s="90">
        <f t="shared" si="3"/>
        <v>190</v>
      </c>
      <c r="AB27" s="90">
        <f t="shared" si="4"/>
        <v>0</v>
      </c>
      <c r="AC27" s="89">
        <f t="shared" si="5"/>
      </c>
      <c r="AD27" s="89">
        <f t="shared" si="6"/>
      </c>
      <c r="AE27" s="90">
        <f t="shared" si="7"/>
        <v>0</v>
      </c>
      <c r="AF27" s="90">
        <f t="shared" si="8"/>
        <v>0</v>
      </c>
      <c r="AG27" s="90">
        <f t="shared" si="9"/>
        <v>0</v>
      </c>
      <c r="AH27" s="90">
        <f t="shared" si="10"/>
        <v>0</v>
      </c>
      <c r="AI27" s="90">
        <f t="shared" si="11"/>
        <v>0</v>
      </c>
    </row>
    <row r="28" spans="1:35" ht="15.75" customHeight="1">
      <c r="A28" s="12"/>
      <c r="B28" s="19" t="s">
        <v>574</v>
      </c>
      <c r="C28" s="25">
        <v>91</v>
      </c>
      <c r="D28" s="19" t="s">
        <v>37</v>
      </c>
      <c r="E28" s="28"/>
      <c r="F28" s="42">
        <f>IF(E28="","",VLOOKUP(E28,Tabel!$A$1:$B$106,2,FALSE))</f>
      </c>
      <c r="G28" s="28"/>
      <c r="H28" s="42">
        <f>IF(G28="","",VLOOKUP(G28,Tabel!$A$1:$B$106,2,FALSE))</f>
      </c>
      <c r="I28" s="28">
        <v>2</v>
      </c>
      <c r="J28" s="42">
        <f>IF(I28="","",VLOOKUP(I28,Tabel!$A$1:$B$106,2,FALSE))</f>
        <v>190</v>
      </c>
      <c r="K28" s="11"/>
      <c r="L28" s="42">
        <f>IF(K28="","",VLOOKUP(K28,Tabel!$A$1:$B$106,2,FALSE))</f>
      </c>
      <c r="M28" s="11"/>
      <c r="N28" s="42"/>
      <c r="O28" s="11"/>
      <c r="P28" s="42"/>
      <c r="Q28" s="11"/>
      <c r="R28" s="42"/>
      <c r="S28" s="12"/>
      <c r="T28" s="42"/>
      <c r="U28" s="12"/>
      <c r="V28" s="42"/>
      <c r="W28" s="86">
        <f t="shared" si="12"/>
        <v>190</v>
      </c>
      <c r="X28" s="86">
        <f t="shared" si="13"/>
        <v>0</v>
      </c>
      <c r="Y28" s="96">
        <f>SUMPRODUCT(LARGE(AA28:AI28,{1,2,3,4,5,6}))+X28</f>
        <v>190</v>
      </c>
      <c r="Z28" s="115">
        <f t="shared" si="14"/>
        <v>1</v>
      </c>
      <c r="AA28" s="90">
        <f t="shared" si="3"/>
      </c>
      <c r="AB28" s="90">
        <f t="shared" si="4"/>
      </c>
      <c r="AC28" s="89">
        <f t="shared" si="5"/>
        <v>190</v>
      </c>
      <c r="AD28" s="89">
        <f t="shared" si="6"/>
      </c>
      <c r="AE28" s="90">
        <f t="shared" si="7"/>
        <v>0</v>
      </c>
      <c r="AF28" s="90">
        <f t="shared" si="8"/>
        <v>0</v>
      </c>
      <c r="AG28" s="90">
        <f t="shared" si="9"/>
        <v>0</v>
      </c>
      <c r="AH28" s="90">
        <f t="shared" si="10"/>
        <v>0</v>
      </c>
      <c r="AI28" s="90">
        <f t="shared" si="11"/>
        <v>0</v>
      </c>
    </row>
    <row r="29" spans="1:35" ht="15.75" customHeight="1">
      <c r="A29" s="12"/>
      <c r="B29" s="19" t="s">
        <v>433</v>
      </c>
      <c r="C29" s="25">
        <v>90</v>
      </c>
      <c r="D29" s="19" t="s">
        <v>36</v>
      </c>
      <c r="E29" s="28"/>
      <c r="F29" s="42">
        <f>IF(E29="","",VLOOKUP(E29,Tabel!$A$1:$B$106,2,FALSE))</f>
      </c>
      <c r="G29" s="28">
        <v>2</v>
      </c>
      <c r="H29" s="42">
        <f>IF(G29="","",VLOOKUP(G29,Tabel!$A$1:$B$106,2,FALSE))</f>
        <v>190</v>
      </c>
      <c r="I29" s="28"/>
      <c r="J29" s="42">
        <f>IF(I29="","",VLOOKUP(I29,Tabel!$A$1:$B$106,2,FALSE))</f>
      </c>
      <c r="K29" s="11"/>
      <c r="L29" s="42">
        <f>IF(K29="","",VLOOKUP(K29,Tabel!$A$1:$B$106,2,FALSE))</f>
      </c>
      <c r="M29" s="11"/>
      <c r="N29" s="42"/>
      <c r="O29" s="13"/>
      <c r="P29" s="42"/>
      <c r="Q29" s="13"/>
      <c r="R29" s="42"/>
      <c r="S29" s="12"/>
      <c r="T29" s="42"/>
      <c r="U29" s="12"/>
      <c r="V29" s="42"/>
      <c r="W29" s="86">
        <f t="shared" si="12"/>
        <v>190</v>
      </c>
      <c r="X29" s="86">
        <f t="shared" si="13"/>
        <v>0</v>
      </c>
      <c r="Y29" s="96">
        <f>SUMPRODUCT(LARGE(AA29:AI29,{1,2,3,4,5,6}))+X29</f>
        <v>190</v>
      </c>
      <c r="Z29" s="115">
        <f t="shared" si="14"/>
        <v>1</v>
      </c>
      <c r="AA29" s="90">
        <f t="shared" si="3"/>
      </c>
      <c r="AB29" s="90">
        <f t="shared" si="4"/>
        <v>190</v>
      </c>
      <c r="AC29" s="89">
        <f t="shared" si="5"/>
      </c>
      <c r="AD29" s="89">
        <f t="shared" si="6"/>
      </c>
      <c r="AE29" s="90">
        <f t="shared" si="7"/>
        <v>0</v>
      </c>
      <c r="AF29" s="90">
        <f t="shared" si="8"/>
        <v>0</v>
      </c>
      <c r="AG29" s="90">
        <f t="shared" si="9"/>
        <v>0</v>
      </c>
      <c r="AH29" s="90">
        <f t="shared" si="10"/>
        <v>0</v>
      </c>
      <c r="AI29" s="90">
        <f t="shared" si="11"/>
        <v>0</v>
      </c>
    </row>
    <row r="30" spans="1:35" ht="15.75" customHeight="1">
      <c r="A30" s="12"/>
      <c r="B30" s="19" t="s">
        <v>575</v>
      </c>
      <c r="C30" s="25">
        <v>91</v>
      </c>
      <c r="D30" s="19" t="s">
        <v>23</v>
      </c>
      <c r="E30" s="28"/>
      <c r="F30" s="42">
        <f>IF(E30="","",VLOOKUP(E30,Tabel!$A$1:$B$106,2,FALSE))</f>
      </c>
      <c r="G30" s="28"/>
      <c r="H30" s="42">
        <f>IF(G30="","",VLOOKUP(G30,Tabel!$A$1:$B$106,2,FALSE))</f>
      </c>
      <c r="I30" s="28">
        <v>4</v>
      </c>
      <c r="J30" s="42">
        <f>IF(I30="","",VLOOKUP(I30,Tabel!$A$1:$B$106,2,FALSE))</f>
        <v>180</v>
      </c>
      <c r="K30" s="11"/>
      <c r="L30" s="42">
        <f>IF(K30="","",VLOOKUP(K30,Tabel!$A$1:$B$106,2,FALSE))</f>
      </c>
      <c r="M30" s="11"/>
      <c r="N30" s="42"/>
      <c r="O30" s="11"/>
      <c r="P30" s="42"/>
      <c r="Q30" s="11"/>
      <c r="R30" s="42"/>
      <c r="S30" s="12"/>
      <c r="T30" s="42"/>
      <c r="U30" s="12"/>
      <c r="V30" s="42"/>
      <c r="W30" s="86">
        <f t="shared" si="12"/>
        <v>180</v>
      </c>
      <c r="X30" s="86">
        <f t="shared" si="13"/>
        <v>0</v>
      </c>
      <c r="Y30" s="96">
        <f>SUMPRODUCT(LARGE(AA30:AI30,{1,2,3,4,5,6}))+X30</f>
        <v>180</v>
      </c>
      <c r="Z30" s="115">
        <f t="shared" si="14"/>
        <v>1</v>
      </c>
      <c r="AA30" s="90">
        <f t="shared" si="3"/>
      </c>
      <c r="AB30" s="90">
        <f t="shared" si="4"/>
      </c>
      <c r="AC30" s="89">
        <f t="shared" si="5"/>
        <v>180</v>
      </c>
      <c r="AD30" s="89">
        <f t="shared" si="6"/>
      </c>
      <c r="AE30" s="90">
        <f t="shared" si="7"/>
        <v>0</v>
      </c>
      <c r="AF30" s="90">
        <f t="shared" si="8"/>
        <v>0</v>
      </c>
      <c r="AG30" s="90">
        <f t="shared" si="9"/>
        <v>0</v>
      </c>
      <c r="AH30" s="90">
        <f t="shared" si="10"/>
        <v>0</v>
      </c>
      <c r="AI30" s="90">
        <f t="shared" si="11"/>
        <v>0</v>
      </c>
    </row>
    <row r="31" spans="1:35" ht="15.75" customHeight="1">
      <c r="A31" s="12"/>
      <c r="B31" s="19" t="s">
        <v>434</v>
      </c>
      <c r="C31" s="25">
        <v>91</v>
      </c>
      <c r="D31" s="19" t="s">
        <v>23</v>
      </c>
      <c r="E31" s="28">
        <v>4</v>
      </c>
      <c r="F31" s="42">
        <f>IF(E31="","",VLOOKUP(E31,Tabel!$A$1:$B$106,2,FALSE))</f>
        <v>180</v>
      </c>
      <c r="G31" s="41"/>
      <c r="H31" s="42">
        <f>IF(G31="","",VLOOKUP(G31,Tabel!$A$1:$B$106,2,FALSE))</f>
      </c>
      <c r="I31" s="41"/>
      <c r="J31" s="42">
        <f>IF(I31="","",VLOOKUP(I31,Tabel!$A$1:$B$106,2,FALSE))</f>
      </c>
      <c r="K31" s="13"/>
      <c r="L31" s="42">
        <f>IF(K31="","",VLOOKUP(K31,Tabel!$A$1:$B$106,2,FALSE))</f>
      </c>
      <c r="M31" s="13"/>
      <c r="N31" s="42"/>
      <c r="O31" s="13"/>
      <c r="P31" s="42"/>
      <c r="Q31" s="11"/>
      <c r="R31" s="42"/>
      <c r="S31" s="12"/>
      <c r="T31" s="42"/>
      <c r="U31" s="12"/>
      <c r="V31" s="42"/>
      <c r="W31" s="86">
        <f t="shared" si="12"/>
        <v>180</v>
      </c>
      <c r="X31" s="86">
        <f t="shared" si="13"/>
        <v>0</v>
      </c>
      <c r="Y31" s="96">
        <f>SUMPRODUCT(LARGE(AA31:AI31,{1,2,3,4,5,6}))+X31</f>
        <v>180</v>
      </c>
      <c r="Z31" s="115">
        <f t="shared" si="14"/>
        <v>1</v>
      </c>
      <c r="AA31" s="90">
        <f t="shared" si="3"/>
        <v>180</v>
      </c>
      <c r="AB31" s="90">
        <f t="shared" si="4"/>
      </c>
      <c r="AC31" s="89">
        <f t="shared" si="5"/>
      </c>
      <c r="AD31" s="89">
        <f t="shared" si="6"/>
      </c>
      <c r="AE31" s="90">
        <f t="shared" si="7"/>
        <v>0</v>
      </c>
      <c r="AF31" s="90">
        <f t="shared" si="8"/>
        <v>0</v>
      </c>
      <c r="AG31" s="90">
        <f t="shared" si="9"/>
        <v>0</v>
      </c>
      <c r="AH31" s="90">
        <f t="shared" si="10"/>
        <v>0</v>
      </c>
      <c r="AI31" s="90">
        <f t="shared" si="11"/>
        <v>0</v>
      </c>
    </row>
    <row r="32" spans="1:35" ht="15.75" customHeight="1">
      <c r="A32" s="12"/>
      <c r="B32" s="26" t="s">
        <v>738</v>
      </c>
      <c r="C32" s="33">
        <v>91</v>
      </c>
      <c r="D32" s="17" t="s">
        <v>33</v>
      </c>
      <c r="E32" s="33"/>
      <c r="F32" s="42"/>
      <c r="G32" s="33"/>
      <c r="H32" s="42"/>
      <c r="I32" s="33"/>
      <c r="J32" s="42"/>
      <c r="K32" s="16"/>
      <c r="L32" s="42"/>
      <c r="M32" s="16"/>
      <c r="N32" s="42"/>
      <c r="O32" s="16"/>
      <c r="P32" s="42"/>
      <c r="Q32" s="16"/>
      <c r="R32" s="42"/>
      <c r="S32" s="15"/>
      <c r="T32" s="42"/>
      <c r="U32" s="15">
        <v>4</v>
      </c>
      <c r="V32" s="42">
        <f>IF(U32="","",VLOOKUP(U32,Tabel!$A$1:$B$106,2,FALSE))</f>
        <v>180</v>
      </c>
      <c r="W32" s="86">
        <f t="shared" si="12"/>
        <v>180</v>
      </c>
      <c r="X32" s="86">
        <f t="shared" si="13"/>
        <v>0</v>
      </c>
      <c r="Y32" s="96">
        <f>SUMPRODUCT(LARGE(AA32:AI32,{1,2,3,4,5,6}))+X32</f>
        <v>180</v>
      </c>
      <c r="Z32" s="115">
        <f t="shared" si="14"/>
        <v>1</v>
      </c>
      <c r="AA32" s="90">
        <f t="shared" si="3"/>
        <v>0</v>
      </c>
      <c r="AB32" s="90">
        <f t="shared" si="4"/>
        <v>0</v>
      </c>
      <c r="AC32" s="89">
        <f t="shared" si="5"/>
        <v>0</v>
      </c>
      <c r="AD32" s="89">
        <f t="shared" si="6"/>
        <v>0</v>
      </c>
      <c r="AE32" s="90">
        <f t="shared" si="7"/>
        <v>0</v>
      </c>
      <c r="AF32" s="90">
        <f t="shared" si="8"/>
        <v>0</v>
      </c>
      <c r="AG32" s="90">
        <f t="shared" si="9"/>
        <v>0</v>
      </c>
      <c r="AH32" s="90">
        <f t="shared" si="10"/>
        <v>0</v>
      </c>
      <c r="AI32" s="90">
        <f t="shared" si="11"/>
        <v>180</v>
      </c>
    </row>
    <row r="33" spans="1:35" ht="15.75" customHeight="1">
      <c r="A33" s="12"/>
      <c r="B33" s="19" t="s">
        <v>577</v>
      </c>
      <c r="C33" s="25">
        <v>91</v>
      </c>
      <c r="D33" s="19" t="s">
        <v>176</v>
      </c>
      <c r="E33" s="28"/>
      <c r="F33" s="42">
        <f>IF(E33="","",VLOOKUP(E33,Tabel!$A$1:$B$106,2,FALSE))</f>
      </c>
      <c r="G33" s="25"/>
      <c r="H33" s="42">
        <f>IF(G33="","",VLOOKUP(G33,Tabel!$A$1:$B$106,2,FALSE))</f>
      </c>
      <c r="I33" s="28">
        <v>11</v>
      </c>
      <c r="J33" s="42">
        <f>IF(I33="","",VLOOKUP(I33,Tabel!$A$1:$B$106,2,FALSE))</f>
        <v>146</v>
      </c>
      <c r="K33" s="11"/>
      <c r="L33" s="42">
        <f>IF(K33="","",VLOOKUP(K33,Tabel!$A$1:$B$106,2,FALSE))</f>
      </c>
      <c r="M33" s="11"/>
      <c r="N33" s="42"/>
      <c r="O33" s="11"/>
      <c r="P33" s="42"/>
      <c r="Q33" s="11"/>
      <c r="R33" s="42"/>
      <c r="S33" s="12"/>
      <c r="T33" s="42"/>
      <c r="U33" s="12"/>
      <c r="V33" s="42"/>
      <c r="W33" s="86">
        <f t="shared" si="12"/>
        <v>146</v>
      </c>
      <c r="X33" s="86">
        <f t="shared" si="13"/>
        <v>0</v>
      </c>
      <c r="Y33" s="96">
        <f>SUMPRODUCT(LARGE(AA33:AI33,{1,2,3,4,5,6}))+X33</f>
        <v>146</v>
      </c>
      <c r="Z33" s="115">
        <f t="shared" si="14"/>
        <v>1</v>
      </c>
      <c r="AA33" s="90">
        <f t="shared" si="3"/>
      </c>
      <c r="AB33" s="90">
        <f t="shared" si="4"/>
      </c>
      <c r="AC33" s="89">
        <f t="shared" si="5"/>
        <v>146</v>
      </c>
      <c r="AD33" s="89">
        <f t="shared" si="6"/>
      </c>
      <c r="AE33" s="90">
        <f t="shared" si="7"/>
        <v>0</v>
      </c>
      <c r="AF33" s="90">
        <f t="shared" si="8"/>
        <v>0</v>
      </c>
      <c r="AG33" s="90">
        <f t="shared" si="9"/>
        <v>0</v>
      </c>
      <c r="AH33" s="90">
        <f t="shared" si="10"/>
        <v>0</v>
      </c>
      <c r="AI33" s="90">
        <f t="shared" si="11"/>
        <v>0</v>
      </c>
    </row>
    <row r="34" spans="1:35" ht="15.75" customHeight="1">
      <c r="A34" s="12"/>
      <c r="B34" s="19" t="s">
        <v>439</v>
      </c>
      <c r="C34" s="35">
        <v>91</v>
      </c>
      <c r="D34" s="34" t="s">
        <v>23</v>
      </c>
      <c r="E34" s="41">
        <v>11</v>
      </c>
      <c r="F34" s="42">
        <f>IF(E34="","",VLOOKUP(E34,Tabel!$A$1:$B$106,2,FALSE))</f>
        <v>146</v>
      </c>
      <c r="G34" s="35"/>
      <c r="H34" s="42">
        <f>IF(G34="","",VLOOKUP(G34,Tabel!$A$1:$B$106,2,FALSE))</f>
      </c>
      <c r="I34" s="35"/>
      <c r="J34" s="42">
        <f>IF(I34="","",VLOOKUP(I34,Tabel!$A$1:$B$106,2,FALSE))</f>
      </c>
      <c r="K34" s="13"/>
      <c r="L34" s="42">
        <f>IF(K34="","",VLOOKUP(K34,Tabel!$A$1:$B$106,2,FALSE))</f>
      </c>
      <c r="M34" s="13"/>
      <c r="N34" s="42"/>
      <c r="O34" s="13"/>
      <c r="P34" s="42"/>
      <c r="Q34" s="13"/>
      <c r="R34" s="42"/>
      <c r="S34" s="14"/>
      <c r="T34" s="42"/>
      <c r="U34" s="14"/>
      <c r="V34" s="42"/>
      <c r="W34" s="86">
        <f t="shared" si="12"/>
        <v>146</v>
      </c>
      <c r="X34" s="86">
        <f t="shared" si="13"/>
        <v>0</v>
      </c>
      <c r="Y34" s="96">
        <f>SUMPRODUCT(LARGE(AA34:AI34,{1,2,3,4,5,6}))+X34</f>
        <v>146</v>
      </c>
      <c r="Z34" s="115">
        <f t="shared" si="14"/>
        <v>1</v>
      </c>
      <c r="AA34" s="90">
        <f t="shared" si="3"/>
        <v>146</v>
      </c>
      <c r="AB34" s="90">
        <f t="shared" si="4"/>
      </c>
      <c r="AC34" s="89">
        <f t="shared" si="5"/>
      </c>
      <c r="AD34" s="89">
        <f t="shared" si="6"/>
      </c>
      <c r="AE34" s="90">
        <f t="shared" si="7"/>
        <v>0</v>
      </c>
      <c r="AF34" s="90">
        <f t="shared" si="8"/>
        <v>0</v>
      </c>
      <c r="AG34" s="90">
        <f t="shared" si="9"/>
        <v>0</v>
      </c>
      <c r="AH34" s="90">
        <f t="shared" si="10"/>
        <v>0</v>
      </c>
      <c r="AI34" s="90">
        <f t="shared" si="11"/>
        <v>0</v>
      </c>
    </row>
    <row r="35" spans="1:35" ht="15.75" customHeight="1">
      <c r="A35" s="12"/>
      <c r="B35" s="26" t="s">
        <v>739</v>
      </c>
      <c r="C35" s="25">
        <v>91</v>
      </c>
      <c r="D35" s="19" t="s">
        <v>33</v>
      </c>
      <c r="E35" s="25"/>
      <c r="F35" s="28"/>
      <c r="G35" s="25"/>
      <c r="H35" s="28"/>
      <c r="I35" s="25"/>
      <c r="J35" s="28"/>
      <c r="K35" s="11"/>
      <c r="L35" s="28"/>
      <c r="M35" s="11"/>
      <c r="N35" s="28"/>
      <c r="O35" s="11"/>
      <c r="P35" s="28"/>
      <c r="Q35" s="11"/>
      <c r="R35" s="28"/>
      <c r="S35" s="12"/>
      <c r="T35" s="28"/>
      <c r="U35" s="12">
        <v>13</v>
      </c>
      <c r="V35" s="28">
        <f>IF(U35="","",VLOOKUP(U35,Tabel!$A$1:$B$106,2,FALSE))</f>
        <v>138</v>
      </c>
      <c r="W35" s="86">
        <f t="shared" si="12"/>
        <v>138</v>
      </c>
      <c r="X35" s="86">
        <f t="shared" si="13"/>
        <v>0</v>
      </c>
      <c r="Y35" s="96">
        <f>SUMPRODUCT(LARGE(AA35:AI35,{1,2,3,4,5,6}))+X35</f>
        <v>138</v>
      </c>
      <c r="Z35" s="115">
        <f t="shared" si="14"/>
        <v>1</v>
      </c>
      <c r="AA35" s="90">
        <f t="shared" si="3"/>
        <v>0</v>
      </c>
      <c r="AB35" s="90">
        <f t="shared" si="4"/>
        <v>0</v>
      </c>
      <c r="AC35" s="89">
        <f t="shared" si="5"/>
        <v>0</v>
      </c>
      <c r="AD35" s="89">
        <f t="shared" si="6"/>
        <v>0</v>
      </c>
      <c r="AE35" s="90">
        <f t="shared" si="7"/>
        <v>0</v>
      </c>
      <c r="AF35" s="90">
        <f t="shared" si="8"/>
        <v>0</v>
      </c>
      <c r="AG35" s="90">
        <f t="shared" si="9"/>
        <v>0</v>
      </c>
      <c r="AH35" s="90">
        <f t="shared" si="10"/>
        <v>0</v>
      </c>
      <c r="AI35" s="90">
        <f t="shared" si="11"/>
        <v>138</v>
      </c>
    </row>
  </sheetData>
  <sheetProtection/>
  <mergeCells count="2">
    <mergeCell ref="C9:D9"/>
    <mergeCell ref="U7:Y8"/>
  </mergeCells>
  <conditionalFormatting sqref="Y12:Y35 W12:W35">
    <cfRule type="cellIs" priority="1" dxfId="0" operator="equal" stopIfTrue="1">
      <formula>0</formula>
    </cfRule>
  </conditionalFormatting>
  <conditionalFormatting sqref="W11 Y11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AI70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7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0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08"/>
      <c r="B9" s="85" t="s">
        <v>22</v>
      </c>
      <c r="C9" s="83"/>
      <c r="D9" s="84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86" t="s">
        <v>586</v>
      </c>
      <c r="X9" s="86" t="s">
        <v>587</v>
      </c>
      <c r="Y9" s="96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86"/>
      <c r="X10" s="86"/>
      <c r="Y10" s="96"/>
    </row>
    <row r="11" spans="1:35" ht="15.75" customHeight="1">
      <c r="A11" s="14">
        <v>1</v>
      </c>
      <c r="B11" s="73" t="s">
        <v>447</v>
      </c>
      <c r="C11" s="75">
        <v>85</v>
      </c>
      <c r="D11" s="73" t="s">
        <v>30</v>
      </c>
      <c r="E11" s="77">
        <v>3</v>
      </c>
      <c r="F11" s="76">
        <f>IF(E11="","",VLOOKUP(E11,Tabel!$A$1:$B$106,2,FALSE))</f>
        <v>185</v>
      </c>
      <c r="G11" s="77">
        <v>2</v>
      </c>
      <c r="H11" s="76">
        <f>IF(G11="","",VLOOKUP(G11,Tabel!$A$1:$B$106,2,FALSE))</f>
        <v>190</v>
      </c>
      <c r="I11" s="77"/>
      <c r="J11" s="76">
        <f>IF(I11="","",VLOOKUP(I11,Tabel!$A$1:$B$106,2,FALSE))</f>
      </c>
      <c r="K11" s="78">
        <v>1</v>
      </c>
      <c r="L11" s="76">
        <f>IF(K11="","",VLOOKUP(K11,Tabel!$A$1:$B$106,2,FALSE))</f>
        <v>200</v>
      </c>
      <c r="M11" s="78">
        <v>1</v>
      </c>
      <c r="N11" s="76">
        <f>IF(M11="","",VLOOKUP(M11,Tabel!$A$1:$B$106,2,FALSE))</f>
        <v>200</v>
      </c>
      <c r="O11" s="78">
        <v>1</v>
      </c>
      <c r="P11" s="76">
        <f>IF(O11="","",VLOOKUP(O11,Tabel!$A$1:$B$106,2,FALSE))</f>
        <v>200</v>
      </c>
      <c r="Q11" s="78">
        <v>1</v>
      </c>
      <c r="R11" s="76">
        <f>IF(Q11="","",VLOOKUP(Q11,Tabel!$A$1:$B$106,2,FALSE))</f>
        <v>200</v>
      </c>
      <c r="S11" s="79">
        <v>1</v>
      </c>
      <c r="T11" s="76">
        <f>IF(S11="","",VLOOKUP(S11,Tabel!$A$1:$B$106,2,FALSE))</f>
        <v>200</v>
      </c>
      <c r="U11" s="79"/>
      <c r="V11" s="76"/>
      <c r="W11" s="80">
        <f aca="true" t="shared" si="0" ref="W11:W30">SUM(F11,H11,J11,L11,N11,P11,R11,T11,V11)</f>
        <v>1375</v>
      </c>
      <c r="X11" s="80">
        <f aca="true" t="shared" si="1" ref="X11:X30">IF(COUNT(F11,H11,J11,L11,N11,P11,R11,T11,V11)=7,5,IF(COUNT(F11,H11,J11,L11,N11,P11,R11,T11,V11)=8,15,IF(COUNT(F11,H11,J11,L11,N11,P11,R11,T11,V11)=9,30,0)))</f>
        <v>5</v>
      </c>
      <c r="Y11" s="93">
        <f>SUMPRODUCT(LARGE(AA11:AI11,{1,2,3,4,5,6}))+X11</f>
        <v>1195</v>
      </c>
      <c r="Z11" s="115">
        <f aca="true" t="shared" si="2" ref="Z11:Z30">COUNTA(E11,G11,I11,K11,M11,O11,Q11,S11,U11)</f>
        <v>7</v>
      </c>
      <c r="AA11" s="90">
        <f>F11</f>
        <v>185</v>
      </c>
      <c r="AB11" s="90">
        <f>H11</f>
        <v>190</v>
      </c>
      <c r="AC11" s="89">
        <f>J11</f>
      </c>
      <c r="AD11" s="89">
        <f>L11</f>
        <v>200</v>
      </c>
      <c r="AE11" s="90">
        <f>N11</f>
        <v>200</v>
      </c>
      <c r="AF11" s="90">
        <f>P11</f>
        <v>200</v>
      </c>
      <c r="AG11" s="90">
        <f>R11</f>
        <v>200</v>
      </c>
      <c r="AH11" s="90">
        <f>T11</f>
        <v>200</v>
      </c>
      <c r="AI11" s="90">
        <f>V11</f>
        <v>0</v>
      </c>
    </row>
    <row r="12" spans="1:35" ht="15.75" customHeight="1">
      <c r="A12" s="12">
        <v>2</v>
      </c>
      <c r="B12" s="19" t="s">
        <v>441</v>
      </c>
      <c r="C12" s="25">
        <v>84</v>
      </c>
      <c r="D12" s="19" t="s">
        <v>35</v>
      </c>
      <c r="E12" s="28">
        <v>7</v>
      </c>
      <c r="F12" s="42">
        <f>IF(E12="","",VLOOKUP(E12,Tabel!$A$1:$B$106,2,FALSE))</f>
        <v>165</v>
      </c>
      <c r="G12" s="28">
        <v>3</v>
      </c>
      <c r="H12" s="42">
        <f>IF(G12="","",VLOOKUP(G12,Tabel!$A$1:$B$106,2,FALSE))</f>
        <v>185</v>
      </c>
      <c r="I12" s="28">
        <v>2</v>
      </c>
      <c r="J12" s="42">
        <f>IF(I12="","",VLOOKUP(I12,Tabel!$A$1:$B$106,2,FALSE))</f>
        <v>190</v>
      </c>
      <c r="K12" s="11">
        <v>2</v>
      </c>
      <c r="L12" s="42">
        <f>IF(K12="","",VLOOKUP(K12,Tabel!$A$1:$B$106,2,FALSE))</f>
        <v>190</v>
      </c>
      <c r="M12" s="11">
        <v>4</v>
      </c>
      <c r="N12" s="42">
        <f>IF(M12="","",VLOOKUP(M12,Tabel!$A$1:$B$106,2,FALSE))</f>
        <v>180</v>
      </c>
      <c r="O12" s="11">
        <v>3</v>
      </c>
      <c r="P12" s="42">
        <f>IF(O12="","",VLOOKUP(O12,Tabel!$A$1:$B$106,2,FALSE))</f>
        <v>185</v>
      </c>
      <c r="Q12" s="11">
        <v>3</v>
      </c>
      <c r="R12" s="42">
        <f>IF(Q12="","",VLOOKUP(Q12,Tabel!$A$1:$B$106,2,FALSE))</f>
        <v>185</v>
      </c>
      <c r="S12" s="12">
        <v>3</v>
      </c>
      <c r="T12" s="42">
        <f>IF(S12="","",VLOOKUP(S12,Tabel!$A$1:$B$106,2,FALSE))</f>
        <v>185</v>
      </c>
      <c r="U12" s="12">
        <v>1</v>
      </c>
      <c r="V12" s="42">
        <f>IF(U12="","",VLOOKUP(U12,Tabel!$A$1:$B$106,2,FALSE))</f>
        <v>200</v>
      </c>
      <c r="W12" s="86">
        <f t="shared" si="0"/>
        <v>1665</v>
      </c>
      <c r="X12" s="86">
        <f t="shared" si="1"/>
        <v>30</v>
      </c>
      <c r="Y12" s="96">
        <f>SUMPRODUCT(LARGE(AA12:AI12,{1,2,3,4,5,6}))+X12</f>
        <v>1165</v>
      </c>
      <c r="Z12" s="115">
        <f t="shared" si="2"/>
        <v>9</v>
      </c>
      <c r="AA12" s="90">
        <f aca="true" t="shared" si="3" ref="AA12:AA70">F12</f>
        <v>165</v>
      </c>
      <c r="AB12" s="90">
        <f aca="true" t="shared" si="4" ref="AB12:AB70">H12</f>
        <v>185</v>
      </c>
      <c r="AC12" s="89">
        <f aca="true" t="shared" si="5" ref="AC12:AC70">J12</f>
        <v>190</v>
      </c>
      <c r="AD12" s="89">
        <f aca="true" t="shared" si="6" ref="AD12:AD70">L12</f>
        <v>190</v>
      </c>
      <c r="AE12" s="90">
        <f aca="true" t="shared" si="7" ref="AE12:AE70">N12</f>
        <v>180</v>
      </c>
      <c r="AF12" s="90">
        <f aca="true" t="shared" si="8" ref="AF12:AF70">P12</f>
        <v>185</v>
      </c>
      <c r="AG12" s="90">
        <f aca="true" t="shared" si="9" ref="AG12:AG70">R12</f>
        <v>185</v>
      </c>
      <c r="AH12" s="90">
        <f aca="true" t="shared" si="10" ref="AH12:AH70">T12</f>
        <v>185</v>
      </c>
      <c r="AI12" s="90">
        <f aca="true" t="shared" si="11" ref="AI12:AI70">V12</f>
        <v>200</v>
      </c>
    </row>
    <row r="13" spans="1:35" ht="15.75" customHeight="1">
      <c r="A13" s="12">
        <v>3</v>
      </c>
      <c r="B13" s="19" t="s">
        <v>442</v>
      </c>
      <c r="C13" s="25">
        <v>75</v>
      </c>
      <c r="D13" s="19" t="s">
        <v>468</v>
      </c>
      <c r="E13" s="28">
        <v>8</v>
      </c>
      <c r="F13" s="42">
        <f>IF(E13="","",VLOOKUP(E13,Tabel!$A$1:$B$106,2,FALSE))</f>
        <v>160</v>
      </c>
      <c r="G13" s="28">
        <v>4</v>
      </c>
      <c r="H13" s="42">
        <f>IF(G13="","",VLOOKUP(G13,Tabel!$A$1:$B$106,2,FALSE))</f>
        <v>180</v>
      </c>
      <c r="I13" s="28">
        <v>3</v>
      </c>
      <c r="J13" s="42">
        <f>IF(I13="","",VLOOKUP(I13,Tabel!$A$1:$B$106,2,FALSE))</f>
        <v>185</v>
      </c>
      <c r="K13" s="11">
        <v>3</v>
      </c>
      <c r="L13" s="42">
        <f>IF(K13="","",VLOOKUP(K13,Tabel!$A$1:$B$106,2,FALSE))</f>
        <v>185</v>
      </c>
      <c r="M13" s="11">
        <v>2</v>
      </c>
      <c r="N13" s="42">
        <f>IF(M13="","",VLOOKUP(M13,Tabel!$A$1:$B$106,2,FALSE))</f>
        <v>190</v>
      </c>
      <c r="O13" s="11">
        <v>2</v>
      </c>
      <c r="P13" s="42">
        <f>IF(O13="","",VLOOKUP(O13,Tabel!$A$1:$B$106,2,FALSE))</f>
        <v>190</v>
      </c>
      <c r="Q13" s="11">
        <v>2</v>
      </c>
      <c r="R13" s="42">
        <f>IF(Q13="","",VLOOKUP(Q13,Tabel!$A$1:$B$106,2,FALSE))</f>
        <v>190</v>
      </c>
      <c r="S13" s="12">
        <v>2</v>
      </c>
      <c r="T13" s="42">
        <f>IF(S13="","",VLOOKUP(S13,Tabel!$A$1:$B$106,2,FALSE))</f>
        <v>190</v>
      </c>
      <c r="U13" s="12">
        <v>5</v>
      </c>
      <c r="V13" s="42">
        <f>IF(U13="","",VLOOKUP(U13,Tabel!$A$1:$B$106,2,FALSE))</f>
        <v>175</v>
      </c>
      <c r="W13" s="86">
        <f t="shared" si="0"/>
        <v>1645</v>
      </c>
      <c r="X13" s="86">
        <f t="shared" si="1"/>
        <v>30</v>
      </c>
      <c r="Y13" s="96">
        <f>SUMPRODUCT(LARGE(AA13:AI13,{1,2,3,4,5,6}))+X13</f>
        <v>1160</v>
      </c>
      <c r="Z13" s="115">
        <f t="shared" si="2"/>
        <v>9</v>
      </c>
      <c r="AA13" s="90">
        <f t="shared" si="3"/>
        <v>160</v>
      </c>
      <c r="AB13" s="90">
        <f t="shared" si="4"/>
        <v>180</v>
      </c>
      <c r="AC13" s="89">
        <f t="shared" si="5"/>
        <v>185</v>
      </c>
      <c r="AD13" s="89">
        <f t="shared" si="6"/>
        <v>185</v>
      </c>
      <c r="AE13" s="90">
        <f t="shared" si="7"/>
        <v>190</v>
      </c>
      <c r="AF13" s="90">
        <f t="shared" si="8"/>
        <v>190</v>
      </c>
      <c r="AG13" s="90">
        <f t="shared" si="9"/>
        <v>190</v>
      </c>
      <c r="AH13" s="90">
        <f t="shared" si="10"/>
        <v>190</v>
      </c>
      <c r="AI13" s="90">
        <f t="shared" si="11"/>
        <v>175</v>
      </c>
    </row>
    <row r="14" spans="1:35" ht="15.75" customHeight="1">
      <c r="A14" s="12">
        <v>4</v>
      </c>
      <c r="B14" s="19" t="s">
        <v>121</v>
      </c>
      <c r="C14" s="25">
        <v>81</v>
      </c>
      <c r="D14" s="19" t="s">
        <v>23</v>
      </c>
      <c r="E14" s="28">
        <v>6</v>
      </c>
      <c r="F14" s="42">
        <f>IF(E14="","",VLOOKUP(E14,Tabel!$A$1:$B$106,2,FALSE))</f>
        <v>170</v>
      </c>
      <c r="G14" s="28">
        <v>7</v>
      </c>
      <c r="H14" s="42">
        <f>IF(G14="","",VLOOKUP(G14,Tabel!$A$1:$B$106,2,FALSE))</f>
        <v>165</v>
      </c>
      <c r="I14" s="28">
        <v>4</v>
      </c>
      <c r="J14" s="42">
        <f>IF(I14="","",VLOOKUP(I14,Tabel!$A$1:$B$106,2,FALSE))</f>
        <v>180</v>
      </c>
      <c r="K14" s="11">
        <v>5</v>
      </c>
      <c r="L14" s="42">
        <f>IF(K14="","",VLOOKUP(K14,Tabel!$A$1:$B$106,2,FALSE))</f>
        <v>175</v>
      </c>
      <c r="M14" s="11">
        <v>5</v>
      </c>
      <c r="N14" s="42">
        <f>IF(M14="","",VLOOKUP(M14,Tabel!$A$1:$B$106,2,FALSE))</f>
        <v>175</v>
      </c>
      <c r="O14" s="11">
        <v>4</v>
      </c>
      <c r="P14" s="42">
        <f>IF(O14="","",VLOOKUP(O14,Tabel!$A$1:$B$106,2,FALSE))</f>
        <v>180</v>
      </c>
      <c r="Q14" s="11">
        <v>5</v>
      </c>
      <c r="R14" s="42">
        <f>IF(Q14="","",VLOOKUP(Q14,Tabel!$A$1:$B$106,2,FALSE))</f>
        <v>175</v>
      </c>
      <c r="S14" s="12">
        <v>4</v>
      </c>
      <c r="T14" s="42">
        <f>IF(S14="","",VLOOKUP(S14,Tabel!$A$1:$B$106,2,FALSE))</f>
        <v>180</v>
      </c>
      <c r="U14" s="12"/>
      <c r="V14" s="42"/>
      <c r="W14" s="86">
        <f t="shared" si="0"/>
        <v>1400</v>
      </c>
      <c r="X14" s="86">
        <f t="shared" si="1"/>
        <v>15</v>
      </c>
      <c r="Y14" s="96">
        <f>SUMPRODUCT(LARGE(AA14:AI14,{1,2,3,4,5,6}))+X14</f>
        <v>1080</v>
      </c>
      <c r="Z14" s="115">
        <f t="shared" si="2"/>
        <v>8</v>
      </c>
      <c r="AA14" s="90">
        <f t="shared" si="3"/>
        <v>170</v>
      </c>
      <c r="AB14" s="90">
        <f t="shared" si="4"/>
        <v>165</v>
      </c>
      <c r="AC14" s="89">
        <f t="shared" si="5"/>
        <v>180</v>
      </c>
      <c r="AD14" s="89">
        <f t="shared" si="6"/>
        <v>175</v>
      </c>
      <c r="AE14" s="90">
        <f t="shared" si="7"/>
        <v>175</v>
      </c>
      <c r="AF14" s="90">
        <f t="shared" si="8"/>
        <v>180</v>
      </c>
      <c r="AG14" s="90">
        <f t="shared" si="9"/>
        <v>175</v>
      </c>
      <c r="AH14" s="90">
        <f t="shared" si="10"/>
        <v>180</v>
      </c>
      <c r="AI14" s="90">
        <f t="shared" si="11"/>
        <v>0</v>
      </c>
    </row>
    <row r="15" spans="1:35" ht="15.75" customHeight="1">
      <c r="A15" s="12">
        <v>5</v>
      </c>
      <c r="B15" s="19" t="s">
        <v>443</v>
      </c>
      <c r="C15" s="25">
        <v>77</v>
      </c>
      <c r="D15" s="19" t="s">
        <v>23</v>
      </c>
      <c r="E15" s="28">
        <v>10</v>
      </c>
      <c r="F15" s="42">
        <f>IF(E15="","",VLOOKUP(E15,Tabel!$A$1:$B$106,2,FALSE))</f>
        <v>150</v>
      </c>
      <c r="G15" s="28">
        <v>5</v>
      </c>
      <c r="H15" s="42">
        <f>IF(G15="","",VLOOKUP(G15,Tabel!$A$1:$B$106,2,FALSE))</f>
        <v>175</v>
      </c>
      <c r="I15" s="28">
        <v>5</v>
      </c>
      <c r="J15" s="42">
        <f>IF(I15="","",VLOOKUP(I15,Tabel!$A$1:$B$106,2,FALSE))</f>
        <v>175</v>
      </c>
      <c r="K15" s="11">
        <v>4</v>
      </c>
      <c r="L15" s="42">
        <f>IF(K15="","",VLOOKUP(K15,Tabel!$A$1:$B$106,2,FALSE))</f>
        <v>180</v>
      </c>
      <c r="M15" s="11">
        <v>6</v>
      </c>
      <c r="N15" s="42">
        <f>IF(M15="","",VLOOKUP(M15,Tabel!$A$1:$B$106,2,FALSE))</f>
        <v>170</v>
      </c>
      <c r="O15" s="11"/>
      <c r="P15" s="42"/>
      <c r="Q15" s="11"/>
      <c r="R15" s="42"/>
      <c r="S15" s="12">
        <v>5</v>
      </c>
      <c r="T15" s="42">
        <f>IF(S15="","",VLOOKUP(S15,Tabel!$A$1:$B$106,2,FALSE))</f>
        <v>175</v>
      </c>
      <c r="U15" s="12">
        <v>2</v>
      </c>
      <c r="V15" s="42">
        <f>IF(U15="","",VLOOKUP(U15,Tabel!$A$1:$B$106,2,FALSE))</f>
        <v>190</v>
      </c>
      <c r="W15" s="86">
        <f t="shared" si="0"/>
        <v>1215</v>
      </c>
      <c r="X15" s="86">
        <f t="shared" si="1"/>
        <v>5</v>
      </c>
      <c r="Y15" s="96">
        <f>SUMPRODUCT(LARGE(AA15:AI15,{1,2,3,4,5,6}))+X15</f>
        <v>1070</v>
      </c>
      <c r="Z15" s="115">
        <f t="shared" si="2"/>
        <v>7</v>
      </c>
      <c r="AA15" s="90">
        <f t="shared" si="3"/>
        <v>150</v>
      </c>
      <c r="AB15" s="90">
        <f t="shared" si="4"/>
        <v>175</v>
      </c>
      <c r="AC15" s="89">
        <f t="shared" si="5"/>
        <v>175</v>
      </c>
      <c r="AD15" s="89">
        <f t="shared" si="6"/>
        <v>180</v>
      </c>
      <c r="AE15" s="90">
        <f t="shared" si="7"/>
        <v>170</v>
      </c>
      <c r="AF15" s="90">
        <f t="shared" si="8"/>
        <v>0</v>
      </c>
      <c r="AG15" s="90">
        <f t="shared" si="9"/>
        <v>0</v>
      </c>
      <c r="AH15" s="90">
        <f t="shared" si="10"/>
        <v>175</v>
      </c>
      <c r="AI15" s="90">
        <f t="shared" si="11"/>
        <v>190</v>
      </c>
    </row>
    <row r="16" spans="1:35" ht="15.75" customHeight="1">
      <c r="A16" s="12">
        <v>6</v>
      </c>
      <c r="B16" s="19" t="s">
        <v>122</v>
      </c>
      <c r="C16" s="25">
        <v>86</v>
      </c>
      <c r="D16" s="19" t="s">
        <v>26</v>
      </c>
      <c r="E16" s="28">
        <v>11</v>
      </c>
      <c r="F16" s="42">
        <f>IF(E16="","",VLOOKUP(E16,Tabel!$A$1:$B$106,2,FALSE))</f>
        <v>146</v>
      </c>
      <c r="G16" s="28">
        <v>8</v>
      </c>
      <c r="H16" s="42">
        <f>IF(G16="","",VLOOKUP(G16,Tabel!$A$1:$B$106,2,FALSE))</f>
        <v>160</v>
      </c>
      <c r="I16" s="28">
        <v>6</v>
      </c>
      <c r="J16" s="42">
        <f>IF(I16="","",VLOOKUP(I16,Tabel!$A$1:$B$106,2,FALSE))</f>
        <v>170</v>
      </c>
      <c r="K16" s="11">
        <v>8</v>
      </c>
      <c r="L16" s="42">
        <f>IF(K16="","",VLOOKUP(K16,Tabel!$A$1:$B$106,2,FALSE))</f>
        <v>160</v>
      </c>
      <c r="M16" s="11">
        <v>7</v>
      </c>
      <c r="N16" s="42">
        <f>IF(M16="","",VLOOKUP(M16,Tabel!$A$1:$B$106,2,FALSE))</f>
        <v>165</v>
      </c>
      <c r="O16" s="11"/>
      <c r="P16" s="42"/>
      <c r="Q16" s="11">
        <v>6</v>
      </c>
      <c r="R16" s="42">
        <f>IF(Q16="","",VLOOKUP(Q16,Tabel!$A$1:$B$106,2,FALSE))</f>
        <v>170</v>
      </c>
      <c r="S16" s="12"/>
      <c r="T16" s="42"/>
      <c r="U16" s="12">
        <v>3</v>
      </c>
      <c r="V16" s="42">
        <f>IF(U16="","",VLOOKUP(U16,Tabel!$A$1:$B$106,2,FALSE))</f>
        <v>185</v>
      </c>
      <c r="W16" s="86">
        <f t="shared" si="0"/>
        <v>1156</v>
      </c>
      <c r="X16" s="86">
        <f t="shared" si="1"/>
        <v>5</v>
      </c>
      <c r="Y16" s="96">
        <f>SUMPRODUCT(LARGE(AA16:AI16,{1,2,3,4,5,6}))+X16</f>
        <v>1015</v>
      </c>
      <c r="Z16" s="115">
        <f t="shared" si="2"/>
        <v>7</v>
      </c>
      <c r="AA16" s="90">
        <f t="shared" si="3"/>
        <v>146</v>
      </c>
      <c r="AB16" s="90">
        <f t="shared" si="4"/>
        <v>160</v>
      </c>
      <c r="AC16" s="89">
        <f t="shared" si="5"/>
        <v>170</v>
      </c>
      <c r="AD16" s="89">
        <f t="shared" si="6"/>
        <v>160</v>
      </c>
      <c r="AE16" s="90">
        <f t="shared" si="7"/>
        <v>165</v>
      </c>
      <c r="AF16" s="90">
        <f t="shared" si="8"/>
        <v>0</v>
      </c>
      <c r="AG16" s="90">
        <f t="shared" si="9"/>
        <v>170</v>
      </c>
      <c r="AH16" s="90">
        <f t="shared" si="10"/>
        <v>0</v>
      </c>
      <c r="AI16" s="90">
        <f t="shared" si="11"/>
        <v>185</v>
      </c>
    </row>
    <row r="17" spans="1:35" ht="15.75" customHeight="1">
      <c r="A17" s="12">
        <v>7</v>
      </c>
      <c r="B17" s="19" t="s">
        <v>444</v>
      </c>
      <c r="C17" s="25">
        <v>83</v>
      </c>
      <c r="D17" s="19" t="s">
        <v>26</v>
      </c>
      <c r="E17" s="28">
        <v>14</v>
      </c>
      <c r="F17" s="42">
        <f>IF(E17="","",VLOOKUP(E17,Tabel!$A$1:$B$106,2,FALSE))</f>
        <v>134</v>
      </c>
      <c r="G17" s="28">
        <v>12</v>
      </c>
      <c r="H17" s="42">
        <f>IF(G17="","",VLOOKUP(G17,Tabel!$A$1:$B$106,2,FALSE))</f>
        <v>142</v>
      </c>
      <c r="I17" s="28">
        <v>7</v>
      </c>
      <c r="J17" s="42">
        <f>IF(I17="","",VLOOKUP(I17,Tabel!$A$1:$B$106,2,FALSE))</f>
        <v>165</v>
      </c>
      <c r="K17" s="11">
        <v>10</v>
      </c>
      <c r="L17" s="42">
        <f>IF(K17="","",VLOOKUP(K17,Tabel!$A$1:$B$106,2,FALSE))</f>
        <v>150</v>
      </c>
      <c r="M17" s="11">
        <v>8</v>
      </c>
      <c r="N17" s="42">
        <f>IF(M17="","",VLOOKUP(M17,Tabel!$A$1:$B$106,2,FALSE))</f>
        <v>160</v>
      </c>
      <c r="O17" s="11">
        <v>6</v>
      </c>
      <c r="P17" s="42">
        <f>IF(O17="","",VLOOKUP(O17,Tabel!$A$1:$B$106,2,FALSE))</f>
        <v>170</v>
      </c>
      <c r="Q17" s="11">
        <v>7</v>
      </c>
      <c r="R17" s="42">
        <f>IF(Q17="","",VLOOKUP(Q17,Tabel!$A$1:$B$106,2,FALSE))</f>
        <v>165</v>
      </c>
      <c r="S17" s="12"/>
      <c r="T17" s="42"/>
      <c r="U17" s="12">
        <v>4</v>
      </c>
      <c r="V17" s="42">
        <f>IF(U17="","",VLOOKUP(U17,Tabel!$A$1:$B$106,2,FALSE))</f>
        <v>180</v>
      </c>
      <c r="W17" s="86">
        <f t="shared" si="0"/>
        <v>1266</v>
      </c>
      <c r="X17" s="86">
        <f t="shared" si="1"/>
        <v>15</v>
      </c>
      <c r="Y17" s="96">
        <f>SUMPRODUCT(LARGE(AA17:AI17,{1,2,3,4,5,6}))+X17</f>
        <v>1005</v>
      </c>
      <c r="Z17" s="115">
        <f t="shared" si="2"/>
        <v>8</v>
      </c>
      <c r="AA17" s="90">
        <f t="shared" si="3"/>
        <v>134</v>
      </c>
      <c r="AB17" s="90">
        <f t="shared" si="4"/>
        <v>142</v>
      </c>
      <c r="AC17" s="89">
        <f t="shared" si="5"/>
        <v>165</v>
      </c>
      <c r="AD17" s="89">
        <f t="shared" si="6"/>
        <v>150</v>
      </c>
      <c r="AE17" s="90">
        <f t="shared" si="7"/>
        <v>160</v>
      </c>
      <c r="AF17" s="90">
        <f t="shared" si="8"/>
        <v>170</v>
      </c>
      <c r="AG17" s="90">
        <f t="shared" si="9"/>
        <v>165</v>
      </c>
      <c r="AH17" s="90">
        <f t="shared" si="10"/>
        <v>0</v>
      </c>
      <c r="AI17" s="90">
        <f t="shared" si="11"/>
        <v>180</v>
      </c>
    </row>
    <row r="18" spans="1:35" ht="15.75" customHeight="1">
      <c r="A18" s="12">
        <v>8</v>
      </c>
      <c r="B18" s="19" t="s">
        <v>445</v>
      </c>
      <c r="C18" s="25">
        <v>89</v>
      </c>
      <c r="D18" s="19" t="s">
        <v>23</v>
      </c>
      <c r="E18" s="28">
        <v>16</v>
      </c>
      <c r="F18" s="42">
        <f>IF(E18="","",VLOOKUP(E18,Tabel!$A$1:$B$106,2,FALSE))</f>
        <v>126</v>
      </c>
      <c r="G18" s="28">
        <v>14</v>
      </c>
      <c r="H18" s="42">
        <f>IF(G18="","",VLOOKUP(G18,Tabel!$A$1:$B$106,2,FALSE))</f>
        <v>134</v>
      </c>
      <c r="I18" s="28">
        <v>10</v>
      </c>
      <c r="J18" s="42">
        <f>IF(I18="","",VLOOKUP(I18,Tabel!$A$1:$B$106,2,FALSE))</f>
        <v>150</v>
      </c>
      <c r="K18" s="11">
        <v>12</v>
      </c>
      <c r="L18" s="42">
        <f>IF(K18="","",VLOOKUP(K18,Tabel!$A$1:$B$106,2,FALSE))</f>
        <v>142</v>
      </c>
      <c r="M18" s="11">
        <v>10</v>
      </c>
      <c r="N18" s="42">
        <f>IF(M18="","",VLOOKUP(M18,Tabel!$A$1:$B$106,2,FALSE))</f>
        <v>150</v>
      </c>
      <c r="O18" s="11">
        <v>7</v>
      </c>
      <c r="P18" s="42">
        <f>IF(O18="","",VLOOKUP(O18,Tabel!$A$1:$B$106,2,FALSE))</f>
        <v>165</v>
      </c>
      <c r="Q18" s="11">
        <v>8</v>
      </c>
      <c r="R18" s="42">
        <f>IF(Q18="","",VLOOKUP(Q18,Tabel!$A$1:$B$106,2,FALSE))</f>
        <v>160</v>
      </c>
      <c r="S18" s="12">
        <v>8</v>
      </c>
      <c r="T18" s="42">
        <f>IF(S18="","",VLOOKUP(S18,Tabel!$A$1:$B$106,2,FALSE))</f>
        <v>160</v>
      </c>
      <c r="U18" s="12">
        <v>9</v>
      </c>
      <c r="V18" s="42">
        <f>IF(U18="","",VLOOKUP(U18,Tabel!$A$1:$B$106,2,FALSE))</f>
        <v>155</v>
      </c>
      <c r="W18" s="86">
        <f t="shared" si="0"/>
        <v>1342</v>
      </c>
      <c r="X18" s="86">
        <f t="shared" si="1"/>
        <v>30</v>
      </c>
      <c r="Y18" s="96">
        <f>SUMPRODUCT(LARGE(AA18:AI18,{1,2,3,4,5,6}))+X18</f>
        <v>970</v>
      </c>
      <c r="Z18" s="115">
        <f t="shared" si="2"/>
        <v>9</v>
      </c>
      <c r="AA18" s="90">
        <f t="shared" si="3"/>
        <v>126</v>
      </c>
      <c r="AB18" s="90">
        <f t="shared" si="4"/>
        <v>134</v>
      </c>
      <c r="AC18" s="89">
        <f t="shared" si="5"/>
        <v>150</v>
      </c>
      <c r="AD18" s="89">
        <f t="shared" si="6"/>
        <v>142</v>
      </c>
      <c r="AE18" s="90">
        <f t="shared" si="7"/>
        <v>150</v>
      </c>
      <c r="AF18" s="90">
        <f t="shared" si="8"/>
        <v>165</v>
      </c>
      <c r="AG18" s="90">
        <f t="shared" si="9"/>
        <v>160</v>
      </c>
      <c r="AH18" s="90">
        <f t="shared" si="10"/>
        <v>160</v>
      </c>
      <c r="AI18" s="90">
        <f t="shared" si="11"/>
        <v>155</v>
      </c>
    </row>
    <row r="19" spans="1:35" ht="15.75" customHeight="1">
      <c r="A19" s="12">
        <v>9</v>
      </c>
      <c r="B19" s="19" t="s">
        <v>451</v>
      </c>
      <c r="C19" s="25">
        <v>86</v>
      </c>
      <c r="D19" s="19" t="s">
        <v>28</v>
      </c>
      <c r="E19" s="28"/>
      <c r="F19" s="42">
        <f>IF(E19="","",VLOOKUP(E19,Tabel!$A$1:$B$106,2,FALSE))</f>
      </c>
      <c r="G19" s="28">
        <v>15</v>
      </c>
      <c r="H19" s="42">
        <f>IF(G19="","",VLOOKUP(G19,Tabel!$A$1:$B$106,2,FALSE))</f>
        <v>130</v>
      </c>
      <c r="I19" s="28">
        <v>9</v>
      </c>
      <c r="J19" s="42">
        <f>IF(I19="","",VLOOKUP(I19,Tabel!$A$1:$B$106,2,FALSE))</f>
        <v>155</v>
      </c>
      <c r="K19" s="11">
        <v>15</v>
      </c>
      <c r="L19" s="42">
        <f>IF(K19="","",VLOOKUP(K19,Tabel!$A$1:$B$106,2,FALSE))</f>
        <v>130</v>
      </c>
      <c r="M19" s="11">
        <v>9</v>
      </c>
      <c r="N19" s="42">
        <f>IF(M19="","",VLOOKUP(M19,Tabel!$A$1:$B$106,2,FALSE))</f>
        <v>155</v>
      </c>
      <c r="O19" s="11"/>
      <c r="P19" s="42"/>
      <c r="Q19" s="11"/>
      <c r="R19" s="42"/>
      <c r="S19" s="12">
        <v>6</v>
      </c>
      <c r="T19" s="42">
        <f>IF(S19="","",VLOOKUP(S19,Tabel!$A$1:$B$106,2,FALSE))</f>
        <v>170</v>
      </c>
      <c r="U19" s="12">
        <v>6</v>
      </c>
      <c r="V19" s="42">
        <f>IF(U19="","",VLOOKUP(U19,Tabel!$A$1:$B$106,2,FALSE))</f>
        <v>170</v>
      </c>
      <c r="W19" s="86">
        <f t="shared" si="0"/>
        <v>910</v>
      </c>
      <c r="X19" s="86">
        <f t="shared" si="1"/>
        <v>0</v>
      </c>
      <c r="Y19" s="96">
        <f>SUMPRODUCT(LARGE(AA19:AI19,{1,2,3,4,5,6}))+X19</f>
        <v>910</v>
      </c>
      <c r="Z19" s="115">
        <f t="shared" si="2"/>
        <v>6</v>
      </c>
      <c r="AA19" s="90">
        <f t="shared" si="3"/>
      </c>
      <c r="AB19" s="90">
        <f t="shared" si="4"/>
        <v>130</v>
      </c>
      <c r="AC19" s="89">
        <f t="shared" si="5"/>
        <v>155</v>
      </c>
      <c r="AD19" s="89">
        <f t="shared" si="6"/>
        <v>130</v>
      </c>
      <c r="AE19" s="90">
        <f t="shared" si="7"/>
        <v>155</v>
      </c>
      <c r="AF19" s="90">
        <f t="shared" si="8"/>
        <v>0</v>
      </c>
      <c r="AG19" s="90">
        <f t="shared" si="9"/>
        <v>0</v>
      </c>
      <c r="AH19" s="90">
        <f t="shared" si="10"/>
        <v>170</v>
      </c>
      <c r="AI19" s="90">
        <f t="shared" si="11"/>
        <v>170</v>
      </c>
    </row>
    <row r="20" spans="1:35" ht="15.75" customHeight="1">
      <c r="A20" s="12">
        <v>10</v>
      </c>
      <c r="B20" s="19" t="s">
        <v>446</v>
      </c>
      <c r="C20" s="25">
        <v>79</v>
      </c>
      <c r="D20" s="19" t="s">
        <v>25</v>
      </c>
      <c r="E20" s="28">
        <v>13</v>
      </c>
      <c r="F20" s="42">
        <f>IF(E20="","",VLOOKUP(E20,Tabel!$A$1:$B$106,2,FALSE))</f>
        <v>138</v>
      </c>
      <c r="G20" s="28">
        <v>16</v>
      </c>
      <c r="H20" s="42">
        <f>IF(G20="","",VLOOKUP(G20,Tabel!$A$1:$B$106,2,FALSE))</f>
        <v>126</v>
      </c>
      <c r="I20" s="28">
        <v>11</v>
      </c>
      <c r="J20" s="42">
        <f>IF(I20="","",VLOOKUP(I20,Tabel!$A$1:$B$106,2,FALSE))</f>
        <v>146</v>
      </c>
      <c r="K20" s="11"/>
      <c r="L20" s="42">
        <f>IF(K20="","",VLOOKUP(K20,Tabel!$A$1:$B$106,2,FALSE))</f>
      </c>
      <c r="M20" s="11"/>
      <c r="N20" s="42"/>
      <c r="O20" s="11"/>
      <c r="P20" s="42"/>
      <c r="Q20" s="11">
        <v>9</v>
      </c>
      <c r="R20" s="42">
        <f>IF(Q20="","",VLOOKUP(Q20,Tabel!$A$1:$B$106,2,FALSE))</f>
        <v>155</v>
      </c>
      <c r="S20" s="12">
        <v>7</v>
      </c>
      <c r="T20" s="42">
        <f>IF(S20="","",VLOOKUP(S20,Tabel!$A$1:$B$106,2,FALSE))</f>
        <v>165</v>
      </c>
      <c r="U20" s="12">
        <v>7</v>
      </c>
      <c r="V20" s="42">
        <f>IF(U20="","",VLOOKUP(U20,Tabel!$A$1:$B$106,2,FALSE))</f>
        <v>165</v>
      </c>
      <c r="W20" s="86">
        <f t="shared" si="0"/>
        <v>895</v>
      </c>
      <c r="X20" s="86">
        <f t="shared" si="1"/>
        <v>0</v>
      </c>
      <c r="Y20" s="96">
        <f>SUMPRODUCT(LARGE(AA20:AI20,{1,2,3,4,5,6}))+X20</f>
        <v>895</v>
      </c>
      <c r="Z20" s="115">
        <f t="shared" si="2"/>
        <v>6</v>
      </c>
      <c r="AA20" s="90">
        <f t="shared" si="3"/>
        <v>138</v>
      </c>
      <c r="AB20" s="90">
        <f t="shared" si="4"/>
        <v>126</v>
      </c>
      <c r="AC20" s="89">
        <f t="shared" si="5"/>
        <v>146</v>
      </c>
      <c r="AD20" s="89">
        <f t="shared" si="6"/>
      </c>
      <c r="AE20" s="90">
        <f t="shared" si="7"/>
        <v>0</v>
      </c>
      <c r="AF20" s="90">
        <f t="shared" si="8"/>
        <v>0</v>
      </c>
      <c r="AG20" s="90">
        <f t="shared" si="9"/>
        <v>155</v>
      </c>
      <c r="AH20" s="90">
        <f t="shared" si="10"/>
        <v>165</v>
      </c>
      <c r="AI20" s="90">
        <f t="shared" si="11"/>
        <v>165</v>
      </c>
    </row>
    <row r="21" spans="1:35" ht="15.75" customHeight="1">
      <c r="A21" s="12">
        <v>11</v>
      </c>
      <c r="B21" s="19" t="s">
        <v>449</v>
      </c>
      <c r="C21" s="25">
        <v>83</v>
      </c>
      <c r="D21" s="19" t="s">
        <v>36</v>
      </c>
      <c r="E21" s="28">
        <v>23</v>
      </c>
      <c r="F21" s="42">
        <f>IF(E21="","",VLOOKUP(E21,Tabel!$A$1:$B$106,2,FALSE))</f>
        <v>101</v>
      </c>
      <c r="G21" s="28">
        <v>22</v>
      </c>
      <c r="H21" s="42">
        <f>IF(G21="","",VLOOKUP(G21,Tabel!$A$1:$B$106,2,FALSE))</f>
        <v>104</v>
      </c>
      <c r="I21" s="28">
        <v>18</v>
      </c>
      <c r="J21" s="42">
        <f>IF(I21="","",VLOOKUP(I21,Tabel!$A$1:$B$106,2,FALSE))</f>
        <v>118</v>
      </c>
      <c r="K21" s="11">
        <v>22</v>
      </c>
      <c r="L21" s="42">
        <f>IF(K21="","",VLOOKUP(K21,Tabel!$A$1:$B$106,2,FALSE))</f>
        <v>104</v>
      </c>
      <c r="M21" s="13">
        <v>15</v>
      </c>
      <c r="N21" s="42">
        <f>IF(M21="","",VLOOKUP(M21,Tabel!$A$1:$B$106,2,FALSE))</f>
        <v>130</v>
      </c>
      <c r="O21" s="11">
        <v>12</v>
      </c>
      <c r="P21" s="42">
        <f>IF(O21="","",VLOOKUP(O21,Tabel!$A$1:$B$106,2,FALSE))</f>
        <v>142</v>
      </c>
      <c r="Q21" s="13">
        <v>15</v>
      </c>
      <c r="R21" s="42">
        <f>IF(Q21="","",VLOOKUP(Q21,Tabel!$A$1:$B$106,2,FALSE))</f>
        <v>130</v>
      </c>
      <c r="S21" s="12">
        <v>13</v>
      </c>
      <c r="T21" s="42">
        <f>IF(S21="","",VLOOKUP(S21,Tabel!$A$1:$B$106,2,FALSE))</f>
        <v>138</v>
      </c>
      <c r="U21" s="12">
        <v>12</v>
      </c>
      <c r="V21" s="42">
        <f>IF(U21="","",VLOOKUP(U21,Tabel!$A$1:$B$106,2,FALSE))</f>
        <v>142</v>
      </c>
      <c r="W21" s="86">
        <f t="shared" si="0"/>
        <v>1109</v>
      </c>
      <c r="X21" s="86">
        <f t="shared" si="1"/>
        <v>30</v>
      </c>
      <c r="Y21" s="96">
        <f>SUMPRODUCT(LARGE(AA21:AI21,{1,2,3,4,5,6}))+X21</f>
        <v>830</v>
      </c>
      <c r="Z21" s="115">
        <f t="shared" si="2"/>
        <v>9</v>
      </c>
      <c r="AA21" s="90">
        <f t="shared" si="3"/>
        <v>101</v>
      </c>
      <c r="AB21" s="90">
        <f t="shared" si="4"/>
        <v>104</v>
      </c>
      <c r="AC21" s="89">
        <f t="shared" si="5"/>
        <v>118</v>
      </c>
      <c r="AD21" s="89">
        <f t="shared" si="6"/>
        <v>104</v>
      </c>
      <c r="AE21" s="90">
        <f t="shared" si="7"/>
        <v>130</v>
      </c>
      <c r="AF21" s="90">
        <f t="shared" si="8"/>
        <v>142</v>
      </c>
      <c r="AG21" s="90">
        <f t="shared" si="9"/>
        <v>130</v>
      </c>
      <c r="AH21" s="90">
        <f t="shared" si="10"/>
        <v>138</v>
      </c>
      <c r="AI21" s="90">
        <f t="shared" si="11"/>
        <v>142</v>
      </c>
    </row>
    <row r="22" spans="1:35" ht="15.75" customHeight="1">
      <c r="A22" s="12">
        <v>12</v>
      </c>
      <c r="B22" s="73" t="s">
        <v>643</v>
      </c>
      <c r="C22" s="75">
        <v>79</v>
      </c>
      <c r="D22" s="73" t="s">
        <v>30</v>
      </c>
      <c r="E22" s="77"/>
      <c r="F22" s="76">
        <f>IF(E22="","",VLOOKUP(E22,Tabel!$A$1:$B$106,2,FALSE))</f>
      </c>
      <c r="G22" s="77">
        <v>19</v>
      </c>
      <c r="H22" s="76">
        <f>IF(G22="","",VLOOKUP(G22,Tabel!$A$1:$B$106,2,FALSE))</f>
        <v>114</v>
      </c>
      <c r="I22" s="77"/>
      <c r="J22" s="76">
        <f>IF(I22="","",VLOOKUP(I22,Tabel!$A$1:$B$106,2,FALSE))</f>
      </c>
      <c r="K22" s="78">
        <v>21</v>
      </c>
      <c r="L22" s="76">
        <f>IF(K22="","",VLOOKUP(K22,Tabel!$A$1:$B$106,2,FALSE))</f>
        <v>107</v>
      </c>
      <c r="M22" s="78">
        <v>12</v>
      </c>
      <c r="N22" s="76">
        <f>IF(M22="","",VLOOKUP(M22,Tabel!$A$1:$B$106,2,FALSE))</f>
        <v>142</v>
      </c>
      <c r="O22" s="78"/>
      <c r="P22" s="76"/>
      <c r="Q22" s="78">
        <v>12</v>
      </c>
      <c r="R22" s="76">
        <f>IF(Q22="","",VLOOKUP(Q22,Tabel!$A$1:$B$106,2,FALSE))</f>
        <v>142</v>
      </c>
      <c r="S22" s="79">
        <v>9</v>
      </c>
      <c r="T22" s="76">
        <f>IF(S22="","",VLOOKUP(S22,Tabel!$A$1:$B$106,2,FALSE))</f>
        <v>155</v>
      </c>
      <c r="U22" s="79">
        <v>8</v>
      </c>
      <c r="V22" s="76">
        <f>IF(U22="","",VLOOKUP(U22,Tabel!$A$1:$B$106,2,FALSE))</f>
        <v>160</v>
      </c>
      <c r="W22" s="80">
        <f t="shared" si="0"/>
        <v>820</v>
      </c>
      <c r="X22" s="80">
        <f t="shared" si="1"/>
        <v>0</v>
      </c>
      <c r="Y22" s="93">
        <f>SUMPRODUCT(LARGE(AA22:AI22,{1,2,3,4,5,6}))+X22</f>
        <v>820</v>
      </c>
      <c r="Z22" s="115">
        <f t="shared" si="2"/>
        <v>6</v>
      </c>
      <c r="AA22" s="90">
        <f t="shared" si="3"/>
      </c>
      <c r="AB22" s="90">
        <f t="shared" si="4"/>
        <v>114</v>
      </c>
      <c r="AC22" s="89">
        <f t="shared" si="5"/>
      </c>
      <c r="AD22" s="89">
        <f t="shared" si="6"/>
        <v>107</v>
      </c>
      <c r="AE22" s="90">
        <f t="shared" si="7"/>
        <v>142</v>
      </c>
      <c r="AF22" s="90">
        <f t="shared" si="8"/>
        <v>0</v>
      </c>
      <c r="AG22" s="90">
        <f t="shared" si="9"/>
        <v>142</v>
      </c>
      <c r="AH22" s="90">
        <f t="shared" si="10"/>
        <v>155</v>
      </c>
      <c r="AI22" s="90">
        <f t="shared" si="11"/>
        <v>160</v>
      </c>
    </row>
    <row r="23" spans="1:35" ht="15.75" customHeight="1">
      <c r="A23" s="12">
        <v>13</v>
      </c>
      <c r="B23" s="19" t="s">
        <v>454</v>
      </c>
      <c r="C23" s="25">
        <v>86</v>
      </c>
      <c r="D23" s="19" t="s">
        <v>33</v>
      </c>
      <c r="E23" s="28">
        <v>19</v>
      </c>
      <c r="F23" s="42">
        <f>IF(E23="","",VLOOKUP(E23,Tabel!$A$1:$B$106,2,FALSE))</f>
        <v>114</v>
      </c>
      <c r="G23" s="28"/>
      <c r="H23" s="42">
        <f>IF(G23="","",VLOOKUP(G23,Tabel!$A$1:$B$106,2,FALSE))</f>
      </c>
      <c r="I23" s="28">
        <v>19</v>
      </c>
      <c r="J23" s="42">
        <f>IF(I23="","",VLOOKUP(I23,Tabel!$A$1:$B$106,2,FALSE))</f>
        <v>114</v>
      </c>
      <c r="K23" s="11">
        <v>25</v>
      </c>
      <c r="L23" s="42">
        <f>IF(K23="","",VLOOKUP(K23,Tabel!$A$1:$B$106,2,FALSE))</f>
        <v>95</v>
      </c>
      <c r="M23" s="11">
        <v>17</v>
      </c>
      <c r="N23" s="42">
        <f>IF(M23="","",VLOOKUP(M23,Tabel!$A$1:$B$106,2,FALSE))</f>
        <v>122</v>
      </c>
      <c r="O23" s="11">
        <v>13</v>
      </c>
      <c r="P23" s="42">
        <f>IF(O23="","",VLOOKUP(O23,Tabel!$A$1:$B$106,2,FALSE))</f>
        <v>138</v>
      </c>
      <c r="Q23" s="11">
        <v>16</v>
      </c>
      <c r="R23" s="42">
        <f>IF(Q23="","",VLOOKUP(Q23,Tabel!$A$1:$B$106,2,FALSE))</f>
        <v>126</v>
      </c>
      <c r="S23" s="12">
        <v>14</v>
      </c>
      <c r="T23" s="42">
        <f>IF(S23="","",VLOOKUP(S23,Tabel!$A$1:$B$106,2,FALSE))</f>
        <v>134</v>
      </c>
      <c r="U23" s="12">
        <v>13</v>
      </c>
      <c r="V23" s="42">
        <f>IF(U23="","",VLOOKUP(U23,Tabel!$A$1:$B$106,2,FALSE))</f>
        <v>138</v>
      </c>
      <c r="W23" s="86">
        <f t="shared" si="0"/>
        <v>981</v>
      </c>
      <c r="X23" s="86">
        <f t="shared" si="1"/>
        <v>15</v>
      </c>
      <c r="Y23" s="96">
        <f>SUMPRODUCT(LARGE(AA23:AI23,{1,2,3,4,5,6}))+X23</f>
        <v>787</v>
      </c>
      <c r="Z23" s="115">
        <f t="shared" si="2"/>
        <v>8</v>
      </c>
      <c r="AA23" s="90">
        <f t="shared" si="3"/>
        <v>114</v>
      </c>
      <c r="AB23" s="90">
        <f t="shared" si="4"/>
      </c>
      <c r="AC23" s="89">
        <f t="shared" si="5"/>
        <v>114</v>
      </c>
      <c r="AD23" s="89">
        <f t="shared" si="6"/>
        <v>95</v>
      </c>
      <c r="AE23" s="90">
        <f t="shared" si="7"/>
        <v>122</v>
      </c>
      <c r="AF23" s="90">
        <f t="shared" si="8"/>
        <v>138</v>
      </c>
      <c r="AG23" s="90">
        <f t="shared" si="9"/>
        <v>126</v>
      </c>
      <c r="AH23" s="90">
        <f t="shared" si="10"/>
        <v>134</v>
      </c>
      <c r="AI23" s="90">
        <f t="shared" si="11"/>
        <v>138</v>
      </c>
    </row>
    <row r="24" spans="1:35" ht="15.75" customHeight="1">
      <c r="A24" s="12">
        <v>14</v>
      </c>
      <c r="B24" s="19" t="s">
        <v>127</v>
      </c>
      <c r="C24" s="25">
        <v>79</v>
      </c>
      <c r="D24" s="19" t="s">
        <v>32</v>
      </c>
      <c r="E24" s="28">
        <v>18</v>
      </c>
      <c r="F24" s="42">
        <f>IF(E24="","",VLOOKUP(E24,Tabel!$A$1:$B$106,2,FALSE))</f>
        <v>118</v>
      </c>
      <c r="G24" s="28">
        <v>21</v>
      </c>
      <c r="H24" s="42">
        <f>IF(G24="","",VLOOKUP(G24,Tabel!$A$1:$B$106,2,FALSE))</f>
        <v>107</v>
      </c>
      <c r="I24" s="28">
        <v>16</v>
      </c>
      <c r="J24" s="42">
        <f>IF(I24="","",VLOOKUP(I24,Tabel!$A$1:$B$106,2,FALSE))</f>
        <v>126</v>
      </c>
      <c r="K24" s="11">
        <v>24</v>
      </c>
      <c r="L24" s="42">
        <f>IF(K24="","",VLOOKUP(K24,Tabel!$A$1:$B$106,2,FALSE))</f>
        <v>98</v>
      </c>
      <c r="M24" s="11">
        <v>13</v>
      </c>
      <c r="N24" s="42">
        <f>IF(M24="","",VLOOKUP(M24,Tabel!$A$1:$B$106,2,FALSE))</f>
        <v>138</v>
      </c>
      <c r="O24" s="11"/>
      <c r="P24" s="42"/>
      <c r="Q24" s="11">
        <v>14</v>
      </c>
      <c r="R24" s="42">
        <f>IF(Q24="","",VLOOKUP(Q24,Tabel!$A$1:$B$106,2,FALSE))</f>
        <v>134</v>
      </c>
      <c r="S24" s="12">
        <v>11</v>
      </c>
      <c r="T24" s="42">
        <f>IF(S24="","",VLOOKUP(S24,Tabel!$A$1:$B$106,2,FALSE))</f>
        <v>146</v>
      </c>
      <c r="U24" s="12"/>
      <c r="V24" s="42"/>
      <c r="W24" s="86">
        <f t="shared" si="0"/>
        <v>867</v>
      </c>
      <c r="X24" s="86">
        <f t="shared" si="1"/>
        <v>5</v>
      </c>
      <c r="Y24" s="96">
        <f>SUMPRODUCT(LARGE(AA24:AI24,{1,2,3,4,5,6}))+X24</f>
        <v>774</v>
      </c>
      <c r="Z24" s="115">
        <f t="shared" si="2"/>
        <v>7</v>
      </c>
      <c r="AA24" s="90">
        <f t="shared" si="3"/>
        <v>118</v>
      </c>
      <c r="AB24" s="90">
        <f t="shared" si="4"/>
        <v>107</v>
      </c>
      <c r="AC24" s="89">
        <f t="shared" si="5"/>
        <v>126</v>
      </c>
      <c r="AD24" s="89">
        <f t="shared" si="6"/>
        <v>98</v>
      </c>
      <c r="AE24" s="90">
        <f t="shared" si="7"/>
        <v>138</v>
      </c>
      <c r="AF24" s="90">
        <f t="shared" si="8"/>
        <v>0</v>
      </c>
      <c r="AG24" s="90">
        <f t="shared" si="9"/>
        <v>134</v>
      </c>
      <c r="AH24" s="90">
        <f t="shared" si="10"/>
        <v>146</v>
      </c>
      <c r="AI24" s="90">
        <f t="shared" si="11"/>
        <v>0</v>
      </c>
    </row>
    <row r="25" spans="1:35" ht="15.75" customHeight="1">
      <c r="A25" s="12">
        <v>15</v>
      </c>
      <c r="B25" s="19" t="s">
        <v>448</v>
      </c>
      <c r="C25" s="25">
        <v>89</v>
      </c>
      <c r="D25" s="19" t="s">
        <v>25</v>
      </c>
      <c r="E25" s="28">
        <v>21</v>
      </c>
      <c r="F25" s="42">
        <f>IF(E25="","",VLOOKUP(E25,Tabel!$A$1:$B$106,2,FALSE))</f>
        <v>107</v>
      </c>
      <c r="G25" s="28">
        <v>24</v>
      </c>
      <c r="H25" s="42">
        <f>IF(G25="","",VLOOKUP(G25,Tabel!$A$1:$B$106,2,FALSE))</f>
        <v>98</v>
      </c>
      <c r="I25" s="28">
        <v>15</v>
      </c>
      <c r="J25" s="42">
        <f>IF(I25="","",VLOOKUP(I25,Tabel!$A$1:$B$106,2,FALSE))</f>
        <v>130</v>
      </c>
      <c r="K25" s="11">
        <v>19</v>
      </c>
      <c r="L25" s="42">
        <f>IF(K25="","",VLOOKUP(K25,Tabel!$A$1:$B$106,2,FALSE))</f>
        <v>114</v>
      </c>
      <c r="M25" s="11">
        <v>14</v>
      </c>
      <c r="N25" s="42">
        <f>IF(M25="","",VLOOKUP(M25,Tabel!$A$1:$B$106,2,FALSE))</f>
        <v>134</v>
      </c>
      <c r="O25" s="11"/>
      <c r="P25" s="42"/>
      <c r="Q25" s="11"/>
      <c r="R25" s="42"/>
      <c r="S25" s="12">
        <v>12</v>
      </c>
      <c r="T25" s="42">
        <f>IF(S25="","",VLOOKUP(S25,Tabel!$A$1:$B$106,2,FALSE))</f>
        <v>142</v>
      </c>
      <c r="U25" s="12"/>
      <c r="V25" s="42"/>
      <c r="W25" s="86">
        <f t="shared" si="0"/>
        <v>725</v>
      </c>
      <c r="X25" s="86">
        <f t="shared" si="1"/>
        <v>0</v>
      </c>
      <c r="Y25" s="96">
        <f>SUMPRODUCT(LARGE(AA25:AI25,{1,2,3,4,5,6}))+X25</f>
        <v>725</v>
      </c>
      <c r="Z25" s="115">
        <f t="shared" si="2"/>
        <v>6</v>
      </c>
      <c r="AA25" s="90">
        <f t="shared" si="3"/>
        <v>107</v>
      </c>
      <c r="AB25" s="90">
        <f t="shared" si="4"/>
        <v>98</v>
      </c>
      <c r="AC25" s="89">
        <f t="shared" si="5"/>
        <v>130</v>
      </c>
      <c r="AD25" s="89">
        <f t="shared" si="6"/>
        <v>114</v>
      </c>
      <c r="AE25" s="90">
        <f t="shared" si="7"/>
        <v>134</v>
      </c>
      <c r="AF25" s="90">
        <f t="shared" si="8"/>
        <v>0</v>
      </c>
      <c r="AG25" s="90">
        <f t="shared" si="9"/>
        <v>0</v>
      </c>
      <c r="AH25" s="90">
        <f t="shared" si="10"/>
        <v>142</v>
      </c>
      <c r="AI25" s="90">
        <f t="shared" si="11"/>
        <v>0</v>
      </c>
    </row>
    <row r="26" spans="1:35" ht="15.75" customHeight="1">
      <c r="A26" s="12">
        <v>16</v>
      </c>
      <c r="B26" s="19" t="s">
        <v>456</v>
      </c>
      <c r="C26" s="25">
        <v>86</v>
      </c>
      <c r="D26" s="19" t="s">
        <v>33</v>
      </c>
      <c r="E26" s="28">
        <v>24</v>
      </c>
      <c r="F26" s="42">
        <f>IF(E26="","",VLOOKUP(E26,Tabel!$A$1:$B$106,2,FALSE))</f>
        <v>98</v>
      </c>
      <c r="G26" s="28"/>
      <c r="H26" s="42">
        <f>IF(G26="","",VLOOKUP(G26,Tabel!$A$1:$B$106,2,FALSE))</f>
      </c>
      <c r="I26" s="28">
        <v>20</v>
      </c>
      <c r="J26" s="42">
        <f>IF(I26="","",VLOOKUP(I26,Tabel!$A$1:$B$106,2,FALSE))</f>
        <v>110</v>
      </c>
      <c r="K26" s="11">
        <v>23</v>
      </c>
      <c r="L26" s="42">
        <f>IF(K26="","",VLOOKUP(K26,Tabel!$A$1:$B$106,2,FALSE))</f>
        <v>101</v>
      </c>
      <c r="M26" s="11">
        <v>16</v>
      </c>
      <c r="N26" s="42">
        <f>IF(M26="","",VLOOKUP(M26,Tabel!$A$1:$B$106,2,FALSE))</f>
        <v>126</v>
      </c>
      <c r="O26" s="11"/>
      <c r="P26" s="42"/>
      <c r="Q26" s="11"/>
      <c r="R26" s="42"/>
      <c r="S26" s="12">
        <v>15</v>
      </c>
      <c r="T26" s="42">
        <f>IF(S26="","",VLOOKUP(S26,Tabel!$A$1:$B$106,2,FALSE))</f>
        <v>130</v>
      </c>
      <c r="U26" s="12">
        <v>15</v>
      </c>
      <c r="V26" s="42">
        <f>IF(U26="","",VLOOKUP(U26,Tabel!$A$1:$B$106,2,FALSE))</f>
        <v>130</v>
      </c>
      <c r="W26" s="86">
        <f t="shared" si="0"/>
        <v>695</v>
      </c>
      <c r="X26" s="86">
        <f t="shared" si="1"/>
        <v>0</v>
      </c>
      <c r="Y26" s="96">
        <f>SUMPRODUCT(LARGE(AA26:AI26,{1,2,3,4,5,6}))+X26</f>
        <v>695</v>
      </c>
      <c r="Z26" s="115">
        <f t="shared" si="2"/>
        <v>6</v>
      </c>
      <c r="AA26" s="90">
        <f t="shared" si="3"/>
        <v>98</v>
      </c>
      <c r="AB26" s="90">
        <f t="shared" si="4"/>
      </c>
      <c r="AC26" s="89">
        <f t="shared" si="5"/>
        <v>110</v>
      </c>
      <c r="AD26" s="89">
        <f t="shared" si="6"/>
        <v>101</v>
      </c>
      <c r="AE26" s="90">
        <f t="shared" si="7"/>
        <v>126</v>
      </c>
      <c r="AF26" s="90">
        <f t="shared" si="8"/>
        <v>0</v>
      </c>
      <c r="AG26" s="90">
        <f t="shared" si="9"/>
        <v>0</v>
      </c>
      <c r="AH26" s="90">
        <f t="shared" si="10"/>
        <v>130</v>
      </c>
      <c r="AI26" s="90">
        <f t="shared" si="11"/>
        <v>130</v>
      </c>
    </row>
    <row r="27" spans="1:35" ht="15.75" customHeight="1">
      <c r="A27" s="12">
        <v>17</v>
      </c>
      <c r="B27" s="19" t="s">
        <v>465</v>
      </c>
      <c r="C27" s="25">
        <v>75</v>
      </c>
      <c r="D27" s="19" t="s">
        <v>23</v>
      </c>
      <c r="E27" s="28">
        <v>27</v>
      </c>
      <c r="F27" s="42">
        <f>IF(E27="","",VLOOKUP(E27,Tabel!$A$1:$B$106,2,FALSE))</f>
        <v>89</v>
      </c>
      <c r="G27" s="25"/>
      <c r="H27" s="42">
        <f>IF(G27="","",VLOOKUP(G27,Tabel!$A$1:$B$106,2,FALSE))</f>
      </c>
      <c r="I27" s="25"/>
      <c r="J27" s="42">
        <f>IF(I27="","",VLOOKUP(I27,Tabel!$A$1:$B$106,2,FALSE))</f>
      </c>
      <c r="K27" s="11"/>
      <c r="L27" s="42">
        <f>IF(K27="","",VLOOKUP(K27,Tabel!$A$1:$B$106,2,FALSE))</f>
      </c>
      <c r="M27" s="11">
        <v>19</v>
      </c>
      <c r="N27" s="42">
        <f>IF(M27="","",VLOOKUP(M27,Tabel!$A$1:$B$106,2,FALSE))</f>
        <v>114</v>
      </c>
      <c r="O27" s="11">
        <v>15</v>
      </c>
      <c r="P27" s="42">
        <f>IF(O27="","",VLOOKUP(O27,Tabel!$A$1:$B$106,2,FALSE))</f>
        <v>130</v>
      </c>
      <c r="Q27" s="11">
        <v>23</v>
      </c>
      <c r="R27" s="42">
        <f>IF(Q27="","",VLOOKUP(Q27,Tabel!$A$1:$B$106,2,FALSE))</f>
        <v>101</v>
      </c>
      <c r="S27" s="12">
        <v>17</v>
      </c>
      <c r="T27" s="42">
        <f>IF(S27="","",VLOOKUP(S27,Tabel!$A$1:$B$106,2,FALSE))</f>
        <v>122</v>
      </c>
      <c r="U27" s="12">
        <v>17</v>
      </c>
      <c r="V27" s="42">
        <f>IF(U27="","",VLOOKUP(U27,Tabel!$A$1:$B$106,2,FALSE))</f>
        <v>122</v>
      </c>
      <c r="W27" s="86">
        <f t="shared" si="0"/>
        <v>678</v>
      </c>
      <c r="X27" s="86">
        <f t="shared" si="1"/>
        <v>0</v>
      </c>
      <c r="Y27" s="96">
        <f>SUMPRODUCT(LARGE(AA27:AI27,{1,2,3,4,5,6}))+X27</f>
        <v>678</v>
      </c>
      <c r="Z27" s="115">
        <f t="shared" si="2"/>
        <v>6</v>
      </c>
      <c r="AA27" s="90">
        <f t="shared" si="3"/>
        <v>89</v>
      </c>
      <c r="AB27" s="90">
        <f t="shared" si="4"/>
      </c>
      <c r="AC27" s="89">
        <f t="shared" si="5"/>
      </c>
      <c r="AD27" s="89">
        <f t="shared" si="6"/>
      </c>
      <c r="AE27" s="90">
        <f t="shared" si="7"/>
        <v>114</v>
      </c>
      <c r="AF27" s="90">
        <f t="shared" si="8"/>
        <v>130</v>
      </c>
      <c r="AG27" s="90">
        <f t="shared" si="9"/>
        <v>101</v>
      </c>
      <c r="AH27" s="90">
        <f t="shared" si="10"/>
        <v>122</v>
      </c>
      <c r="AI27" s="90">
        <f t="shared" si="11"/>
        <v>122</v>
      </c>
    </row>
    <row r="28" spans="1:35" ht="15.75" customHeight="1">
      <c r="A28" s="12">
        <v>18</v>
      </c>
      <c r="B28" s="19" t="s">
        <v>128</v>
      </c>
      <c r="C28" s="25">
        <v>82</v>
      </c>
      <c r="D28" s="19" t="s">
        <v>23</v>
      </c>
      <c r="E28" s="28">
        <v>26</v>
      </c>
      <c r="F28" s="42">
        <f>IF(E28="","",VLOOKUP(E28,Tabel!$A$1:$B$106,2,FALSE))</f>
        <v>92</v>
      </c>
      <c r="G28" s="28"/>
      <c r="H28" s="42">
        <f>IF(G28="","",VLOOKUP(G28,Tabel!$A$1:$B$106,2,FALSE))</f>
      </c>
      <c r="I28" s="28">
        <v>23</v>
      </c>
      <c r="J28" s="42">
        <f>IF(I28="","",VLOOKUP(I28,Tabel!$A$1:$B$106,2,FALSE))</f>
        <v>101</v>
      </c>
      <c r="K28" s="11">
        <v>28</v>
      </c>
      <c r="L28" s="42">
        <f>IF(K28="","",VLOOKUP(K28,Tabel!$A$1:$B$106,2,FALSE))</f>
        <v>86</v>
      </c>
      <c r="M28" s="11">
        <v>18</v>
      </c>
      <c r="N28" s="42">
        <f>IF(M28="","",VLOOKUP(M28,Tabel!$A$1:$B$106,2,FALSE))</f>
        <v>118</v>
      </c>
      <c r="O28" s="13"/>
      <c r="P28" s="42"/>
      <c r="Q28" s="13">
        <v>21</v>
      </c>
      <c r="R28" s="42">
        <f>IF(Q28="","",VLOOKUP(Q28,Tabel!$A$1:$B$106,2,FALSE))</f>
        <v>107</v>
      </c>
      <c r="S28" s="12">
        <v>16</v>
      </c>
      <c r="T28" s="42">
        <f>IF(S28="","",VLOOKUP(S28,Tabel!$A$1:$B$106,2,FALSE))</f>
        <v>126</v>
      </c>
      <c r="U28" s="12">
        <v>16</v>
      </c>
      <c r="V28" s="42">
        <f>IF(U28="","",VLOOKUP(U28,Tabel!$A$1:$B$106,2,FALSE))</f>
        <v>126</v>
      </c>
      <c r="W28" s="86">
        <f t="shared" si="0"/>
        <v>756</v>
      </c>
      <c r="X28" s="86">
        <f t="shared" si="1"/>
        <v>5</v>
      </c>
      <c r="Y28" s="96">
        <f>SUMPRODUCT(LARGE(AA28:AI28,{1,2,3,4,5,6}))+X28</f>
        <v>675</v>
      </c>
      <c r="Z28" s="115">
        <f t="shared" si="2"/>
        <v>7</v>
      </c>
      <c r="AA28" s="90">
        <f t="shared" si="3"/>
        <v>92</v>
      </c>
      <c r="AB28" s="90">
        <f t="shared" si="4"/>
      </c>
      <c r="AC28" s="89">
        <f t="shared" si="5"/>
        <v>101</v>
      </c>
      <c r="AD28" s="89">
        <f t="shared" si="6"/>
        <v>86</v>
      </c>
      <c r="AE28" s="90">
        <f t="shared" si="7"/>
        <v>118</v>
      </c>
      <c r="AF28" s="90">
        <f t="shared" si="8"/>
        <v>0</v>
      </c>
      <c r="AG28" s="90">
        <f t="shared" si="9"/>
        <v>107</v>
      </c>
      <c r="AH28" s="90">
        <f t="shared" si="10"/>
        <v>126</v>
      </c>
      <c r="AI28" s="90">
        <f t="shared" si="11"/>
        <v>126</v>
      </c>
    </row>
    <row r="29" spans="1:35" ht="15.75" customHeight="1">
      <c r="A29" s="12">
        <v>19</v>
      </c>
      <c r="B29" s="19" t="s">
        <v>450</v>
      </c>
      <c r="C29" s="25">
        <v>85</v>
      </c>
      <c r="D29" s="19" t="s">
        <v>24</v>
      </c>
      <c r="E29" s="28">
        <v>25</v>
      </c>
      <c r="F29" s="42">
        <f>IF(E29="","",VLOOKUP(E29,Tabel!$A$1:$B$106,2,FALSE))</f>
        <v>95</v>
      </c>
      <c r="G29" s="28">
        <v>25</v>
      </c>
      <c r="H29" s="42">
        <f>IF(G29="","",VLOOKUP(G29,Tabel!$A$1:$B$106,2,FALSE))</f>
        <v>95</v>
      </c>
      <c r="I29" s="28">
        <v>21</v>
      </c>
      <c r="J29" s="42">
        <f>IF(I29="","",VLOOKUP(I29,Tabel!$A$1:$B$106,2,FALSE))</f>
        <v>107</v>
      </c>
      <c r="K29" s="11">
        <v>26</v>
      </c>
      <c r="L29" s="42">
        <f>IF(K29="","",VLOOKUP(K29,Tabel!$A$1:$B$106,2,FALSE))</f>
        <v>92</v>
      </c>
      <c r="M29" s="11"/>
      <c r="N29" s="42"/>
      <c r="O29" s="11">
        <v>14</v>
      </c>
      <c r="P29" s="42">
        <f>IF(O29="","",VLOOKUP(O29,Tabel!$A$1:$B$106,2,FALSE))</f>
        <v>134</v>
      </c>
      <c r="Q29" s="11">
        <v>20</v>
      </c>
      <c r="R29" s="42">
        <f>IF(Q29="","",VLOOKUP(Q29,Tabel!$A$1:$B$106,2,FALSE))</f>
        <v>110</v>
      </c>
      <c r="S29" s="12"/>
      <c r="T29" s="42"/>
      <c r="U29" s="12"/>
      <c r="V29" s="42"/>
      <c r="W29" s="86">
        <f t="shared" si="0"/>
        <v>633</v>
      </c>
      <c r="X29" s="86">
        <f t="shared" si="1"/>
        <v>0</v>
      </c>
      <c r="Y29" s="96">
        <f>SUMPRODUCT(LARGE(AA29:AI29,{1,2,3,4,5,6}))+X29</f>
        <v>633</v>
      </c>
      <c r="Z29" s="115">
        <f t="shared" si="2"/>
        <v>6</v>
      </c>
      <c r="AA29" s="90">
        <f t="shared" si="3"/>
        <v>95</v>
      </c>
      <c r="AB29" s="90">
        <f t="shared" si="4"/>
        <v>95</v>
      </c>
      <c r="AC29" s="89">
        <f t="shared" si="5"/>
        <v>107</v>
      </c>
      <c r="AD29" s="89">
        <f t="shared" si="6"/>
        <v>92</v>
      </c>
      <c r="AE29" s="90">
        <f t="shared" si="7"/>
        <v>0</v>
      </c>
      <c r="AF29" s="90">
        <f t="shared" si="8"/>
        <v>134</v>
      </c>
      <c r="AG29" s="90">
        <f t="shared" si="9"/>
        <v>110</v>
      </c>
      <c r="AH29" s="90">
        <f t="shared" si="10"/>
        <v>0</v>
      </c>
      <c r="AI29" s="90">
        <f t="shared" si="11"/>
        <v>0</v>
      </c>
    </row>
    <row r="30" spans="1:35" ht="15.75" customHeight="1">
      <c r="A30" s="12">
        <v>20</v>
      </c>
      <c r="B30" s="19" t="s">
        <v>129</v>
      </c>
      <c r="C30" s="25">
        <v>87</v>
      </c>
      <c r="D30" s="19" t="s">
        <v>23</v>
      </c>
      <c r="E30" s="28">
        <v>28</v>
      </c>
      <c r="F30" s="42">
        <f>IF(E30="","",VLOOKUP(E30,Tabel!$A$1:$B$106,2,FALSE))</f>
        <v>86</v>
      </c>
      <c r="G30" s="28">
        <v>26</v>
      </c>
      <c r="H30" s="42">
        <f>IF(G30="","",VLOOKUP(G30,Tabel!$A$1:$B$106,2,FALSE))</f>
        <v>92</v>
      </c>
      <c r="I30" s="28">
        <v>24</v>
      </c>
      <c r="J30" s="42">
        <f>IF(I30="","",VLOOKUP(I30,Tabel!$A$1:$B$106,2,FALSE))</f>
        <v>98</v>
      </c>
      <c r="K30" s="13">
        <v>27</v>
      </c>
      <c r="L30" s="42">
        <f>IF(K30="","",VLOOKUP(K30,Tabel!$A$1:$B$106,2,FALSE))</f>
        <v>89</v>
      </c>
      <c r="M30" s="13" t="s">
        <v>14</v>
      </c>
      <c r="N30" s="42"/>
      <c r="O30" s="13"/>
      <c r="P30" s="42"/>
      <c r="Q30" s="11">
        <v>24</v>
      </c>
      <c r="R30" s="42">
        <f>IF(Q30="","",VLOOKUP(Q30,Tabel!$A$1:$B$106,2,FALSE))</f>
        <v>98</v>
      </c>
      <c r="S30" s="12">
        <v>18</v>
      </c>
      <c r="T30" s="42">
        <f>IF(S30="","",VLOOKUP(S30,Tabel!$A$1:$B$106,2,FALSE))</f>
        <v>118</v>
      </c>
      <c r="U30" s="12" t="s">
        <v>14</v>
      </c>
      <c r="V30" s="42"/>
      <c r="W30" s="86">
        <f t="shared" si="0"/>
        <v>581</v>
      </c>
      <c r="X30" s="86">
        <f t="shared" si="1"/>
        <v>0</v>
      </c>
      <c r="Y30" s="96">
        <f>SUMPRODUCT(LARGE(AA30:AI30,{1,2,3,4,5,6}))+X30</f>
        <v>581</v>
      </c>
      <c r="Z30" s="115">
        <f t="shared" si="2"/>
        <v>8</v>
      </c>
      <c r="AA30" s="90">
        <f t="shared" si="3"/>
        <v>86</v>
      </c>
      <c r="AB30" s="90">
        <f t="shared" si="4"/>
        <v>92</v>
      </c>
      <c r="AC30" s="89">
        <f t="shared" si="5"/>
        <v>98</v>
      </c>
      <c r="AD30" s="89">
        <f t="shared" si="6"/>
        <v>89</v>
      </c>
      <c r="AE30" s="90">
        <f t="shared" si="7"/>
        <v>0</v>
      </c>
      <c r="AF30" s="90">
        <f t="shared" si="8"/>
        <v>0</v>
      </c>
      <c r="AG30" s="90">
        <f t="shared" si="9"/>
        <v>98</v>
      </c>
      <c r="AH30" s="90">
        <f t="shared" si="10"/>
        <v>118</v>
      </c>
      <c r="AI30" s="90">
        <f t="shared" si="11"/>
        <v>0</v>
      </c>
    </row>
    <row r="31" spans="1:35" ht="15.75" customHeight="1">
      <c r="A31" s="12"/>
      <c r="B31" s="19"/>
      <c r="C31" s="25"/>
      <c r="D31" s="19"/>
      <c r="E31" s="28"/>
      <c r="F31" s="42"/>
      <c r="G31" s="25"/>
      <c r="H31" s="42"/>
      <c r="I31" s="25"/>
      <c r="J31" s="42"/>
      <c r="K31" s="118"/>
      <c r="L31" s="42"/>
      <c r="M31" s="118"/>
      <c r="N31" s="42"/>
      <c r="O31" s="118"/>
      <c r="P31" s="42"/>
      <c r="Q31" s="16"/>
      <c r="R31" s="42"/>
      <c r="S31" s="15"/>
      <c r="T31" s="42"/>
      <c r="U31" s="15"/>
      <c r="V31" s="42"/>
      <c r="W31" s="86"/>
      <c r="X31" s="86"/>
      <c r="Y31" s="96"/>
      <c r="Z31" s="115"/>
      <c r="AA31" s="90"/>
      <c r="AB31" s="90"/>
      <c r="AC31" s="89"/>
      <c r="AD31" s="89"/>
      <c r="AE31" s="90"/>
      <c r="AF31" s="90"/>
      <c r="AG31" s="90"/>
      <c r="AH31" s="90"/>
      <c r="AI31" s="90"/>
    </row>
    <row r="32" spans="1:35" ht="15.75" customHeight="1">
      <c r="A32" s="12"/>
      <c r="B32" s="73" t="s">
        <v>440</v>
      </c>
      <c r="C32" s="75">
        <v>82</v>
      </c>
      <c r="D32" s="73" t="s">
        <v>30</v>
      </c>
      <c r="E32" s="77">
        <v>2</v>
      </c>
      <c r="F32" s="76">
        <f>IF(E32="","",VLOOKUP(E32,Tabel!$A$1:$B$106,2,FALSE))</f>
        <v>190</v>
      </c>
      <c r="G32" s="77">
        <v>1</v>
      </c>
      <c r="H32" s="76">
        <f>IF(G32="","",VLOOKUP(G32,Tabel!$A$1:$B$106,2,FALSE))</f>
        <v>200</v>
      </c>
      <c r="I32" s="77">
        <v>1</v>
      </c>
      <c r="J32" s="76">
        <f>IF(I32="","",VLOOKUP(I32,Tabel!$A$1:$B$106,2,FALSE))</f>
        <v>200</v>
      </c>
      <c r="K32" s="88"/>
      <c r="L32" s="76">
        <f>IF(K32="","",VLOOKUP(K32,Tabel!$A$1:$B$106,2,FALSE))</f>
      </c>
      <c r="M32" s="88"/>
      <c r="N32" s="76"/>
      <c r="O32" s="88"/>
      <c r="P32" s="76"/>
      <c r="Q32" s="88"/>
      <c r="R32" s="76"/>
      <c r="S32" s="72"/>
      <c r="T32" s="76"/>
      <c r="U32" s="72"/>
      <c r="V32" s="76"/>
      <c r="W32" s="80">
        <f aca="true" t="shared" si="12" ref="W32:W70">SUM(F32,H32,J32,L32,N32,P32,R32,T32,V32)</f>
        <v>590</v>
      </c>
      <c r="X32" s="80">
        <f>IF(COUNT(F32,H32,J32,L32,N32,P32,R32,T32,V32)=7,5,IF(COUNT(F32,H32,J32,L32,N32,P32,R32,T32,V32)=8,15,IF(COUNT(F32,H32,J32,L32,N32,P32,R32,T32,V32)=9,30,0)))</f>
        <v>0</v>
      </c>
      <c r="Y32" s="93">
        <f>SUMPRODUCT(LARGE(AA32:AI32,{1,2,3,4,5,6}))+X32</f>
        <v>590</v>
      </c>
      <c r="Z32" s="115">
        <f aca="true" t="shared" si="13" ref="Z32:Z70">COUNTA(E32,G32,I32,K32,M32,O32,Q32,S32,U32)</f>
        <v>3</v>
      </c>
      <c r="AA32" s="90">
        <f t="shared" si="3"/>
        <v>190</v>
      </c>
      <c r="AB32" s="90">
        <f t="shared" si="4"/>
        <v>200</v>
      </c>
      <c r="AC32" s="89">
        <f t="shared" si="5"/>
        <v>200</v>
      </c>
      <c r="AD32" s="89">
        <f t="shared" si="6"/>
      </c>
      <c r="AE32" s="90">
        <f t="shared" si="7"/>
        <v>0</v>
      </c>
      <c r="AF32" s="90">
        <f t="shared" si="8"/>
        <v>0</v>
      </c>
      <c r="AG32" s="90">
        <f t="shared" si="9"/>
        <v>0</v>
      </c>
      <c r="AH32" s="90">
        <f t="shared" si="10"/>
        <v>0</v>
      </c>
      <c r="AI32" s="90">
        <f t="shared" si="11"/>
        <v>0</v>
      </c>
    </row>
    <row r="33" spans="1:35" ht="15.75" customHeight="1">
      <c r="A33" s="12"/>
      <c r="B33" s="19" t="s">
        <v>452</v>
      </c>
      <c r="C33" s="25">
        <v>89</v>
      </c>
      <c r="D33" s="19" t="s">
        <v>23</v>
      </c>
      <c r="E33" s="28"/>
      <c r="F33" s="42">
        <f>IF(E33="","",VLOOKUP(E33,Tabel!$A$1:$B$106,2,FALSE))</f>
      </c>
      <c r="G33" s="28">
        <v>18</v>
      </c>
      <c r="H33" s="42">
        <f>IF(G33="","",VLOOKUP(G33,Tabel!$A$1:$B$106,2,FALSE))</f>
        <v>118</v>
      </c>
      <c r="I33" s="28">
        <v>17</v>
      </c>
      <c r="J33" s="42">
        <f>IF(I33="","",VLOOKUP(I33,Tabel!$A$1:$B$106,2,FALSE))</f>
        <v>122</v>
      </c>
      <c r="K33" s="11">
        <v>20</v>
      </c>
      <c r="L33" s="42">
        <f>IF(K33="","",VLOOKUP(K33,Tabel!$A$1:$B$106,2,FALSE))</f>
        <v>110</v>
      </c>
      <c r="M33" s="11">
        <v>11</v>
      </c>
      <c r="N33" s="42">
        <f>IF(M33="","",VLOOKUP(M33,Tabel!$A$1:$B$106,2,FALSE))</f>
        <v>146</v>
      </c>
      <c r="O33" s="11"/>
      <c r="P33" s="42"/>
      <c r="Q33" s="11"/>
      <c r="R33" s="42"/>
      <c r="S33" s="12"/>
      <c r="T33" s="42"/>
      <c r="U33" s="12"/>
      <c r="V33" s="42"/>
      <c r="W33" s="86">
        <f t="shared" si="12"/>
        <v>496</v>
      </c>
      <c r="X33" s="86">
        <f>IF(COUNT(F33,H33,J33,L33,N33,P33,R33,T33,V33)=7,5,IF(COUNT(F33,H33,J33,L33,N33,P33,R33,T33,V33)=8,15,IF(COUNT(F33,H33,J33,L33,N33,P33,R33,T33,V33)=9,30,0)))</f>
        <v>0</v>
      </c>
      <c r="Y33" s="96">
        <f>SUMPRODUCT(LARGE(AA33:AI33,{1,2,3,4,5,6}))+X33</f>
        <v>496</v>
      </c>
      <c r="Z33" s="115">
        <f t="shared" si="13"/>
        <v>4</v>
      </c>
      <c r="AA33" s="90">
        <f t="shared" si="3"/>
      </c>
      <c r="AB33" s="90">
        <f t="shared" si="4"/>
        <v>118</v>
      </c>
      <c r="AC33" s="89">
        <f t="shared" si="5"/>
        <v>122</v>
      </c>
      <c r="AD33" s="89">
        <f t="shared" si="6"/>
        <v>110</v>
      </c>
      <c r="AE33" s="90">
        <f t="shared" si="7"/>
        <v>146</v>
      </c>
      <c r="AF33" s="90">
        <f t="shared" si="8"/>
        <v>0</v>
      </c>
      <c r="AG33" s="90">
        <f t="shared" si="9"/>
        <v>0</v>
      </c>
      <c r="AH33" s="90">
        <f t="shared" si="10"/>
        <v>0</v>
      </c>
      <c r="AI33" s="90">
        <f t="shared" si="11"/>
        <v>0</v>
      </c>
    </row>
    <row r="34" spans="1:35" ht="15.75" customHeight="1">
      <c r="A34" s="12"/>
      <c r="B34" s="73" t="s">
        <v>462</v>
      </c>
      <c r="C34" s="75">
        <v>78</v>
      </c>
      <c r="D34" s="73" t="s">
        <v>30</v>
      </c>
      <c r="E34" s="77"/>
      <c r="F34" s="76">
        <f>IF(E34="","",VLOOKUP(E34,Tabel!$A$1:$B$106,2,FALSE))</f>
      </c>
      <c r="G34" s="77">
        <v>10</v>
      </c>
      <c r="H34" s="76">
        <f>IF(G34="","",VLOOKUP(G34,Tabel!$A$1:$B$106,2,FALSE))</f>
        <v>150</v>
      </c>
      <c r="I34" s="77"/>
      <c r="J34" s="76">
        <f>IF(I34="","",VLOOKUP(I34,Tabel!$A$1:$B$106,2,FALSE))</f>
      </c>
      <c r="K34" s="87">
        <v>11</v>
      </c>
      <c r="L34" s="76">
        <f>IF(K34="","",VLOOKUP(K34,Tabel!$A$1:$B$106,2,FALSE))</f>
        <v>146</v>
      </c>
      <c r="M34" s="87"/>
      <c r="N34" s="76"/>
      <c r="O34" s="87">
        <v>5</v>
      </c>
      <c r="P34" s="76">
        <f>IF(O34="","",VLOOKUP(O34,Tabel!$A$1:$B$106,2,FALSE))</f>
        <v>175</v>
      </c>
      <c r="Q34" s="87"/>
      <c r="R34" s="76"/>
      <c r="S34" s="81"/>
      <c r="T34" s="76"/>
      <c r="U34" s="81"/>
      <c r="V34" s="76"/>
      <c r="W34" s="80">
        <f t="shared" si="12"/>
        <v>471</v>
      </c>
      <c r="X34" s="80">
        <f>IF(COUNT(F34,H34,J34,L34,N34,P34,R34,T34,V34)=7,5,IF(COUNT(F34,H34,J34,L34,N34,P34,R34,T34,V34)=8,15,IF(COUNT(F34,H34,J34,L34,N34,P34,R34,T34,V34)=9,30,0)))</f>
        <v>0</v>
      </c>
      <c r="Y34" s="93">
        <f>SUMPRODUCT(LARGE(AA34:AI34,{1,2,3,4,5,6}))+X34</f>
        <v>471</v>
      </c>
      <c r="Z34" s="115">
        <f t="shared" si="13"/>
        <v>3</v>
      </c>
      <c r="AA34" s="90">
        <f t="shared" si="3"/>
      </c>
      <c r="AB34" s="90">
        <f t="shared" si="4"/>
        <v>150</v>
      </c>
      <c r="AC34" s="89">
        <f t="shared" si="5"/>
      </c>
      <c r="AD34" s="89">
        <f t="shared" si="6"/>
        <v>146</v>
      </c>
      <c r="AE34" s="90">
        <f t="shared" si="7"/>
        <v>0</v>
      </c>
      <c r="AF34" s="90">
        <f t="shared" si="8"/>
        <v>175</v>
      </c>
      <c r="AG34" s="90">
        <f t="shared" si="9"/>
        <v>0</v>
      </c>
      <c r="AH34" s="90">
        <f t="shared" si="10"/>
        <v>0</v>
      </c>
      <c r="AI34" s="90">
        <f t="shared" si="11"/>
        <v>0</v>
      </c>
    </row>
    <row r="35" spans="1:35" ht="15.75" customHeight="1">
      <c r="A35" s="12"/>
      <c r="B35" s="19" t="s">
        <v>578</v>
      </c>
      <c r="C35" s="25">
        <v>89</v>
      </c>
      <c r="D35" s="19" t="s">
        <v>43</v>
      </c>
      <c r="E35" s="28"/>
      <c r="F35" s="42">
        <f>IF(E35="","",VLOOKUP(E35,Tabel!$A$1:$B$106,2,FALSE))</f>
      </c>
      <c r="G35" s="28"/>
      <c r="H35" s="42">
        <f>IF(G35="","",VLOOKUP(G35,Tabel!$A$1:$B$106,2,FALSE))</f>
      </c>
      <c r="I35" s="28">
        <v>12</v>
      </c>
      <c r="J35" s="42">
        <f>IF(I35="","",VLOOKUP(I35,Tabel!$A$1:$B$106,2,FALSE))</f>
        <v>142</v>
      </c>
      <c r="K35" s="11"/>
      <c r="L35" s="42">
        <f>IF(K35="","",VLOOKUP(K35,Tabel!$A$1:$B$106,2,FALSE))</f>
      </c>
      <c r="M35" s="11"/>
      <c r="N35" s="42"/>
      <c r="O35" s="11"/>
      <c r="P35" s="42"/>
      <c r="Q35" s="11">
        <v>10</v>
      </c>
      <c r="R35" s="42">
        <f>IF(Q35="","",VLOOKUP(Q35,Tabel!$A$1:$B$106,2,FALSE))</f>
        <v>150</v>
      </c>
      <c r="S35" s="12"/>
      <c r="T35" s="42"/>
      <c r="U35" s="12">
        <v>10</v>
      </c>
      <c r="V35" s="42">
        <f>IF(U35="","",VLOOKUP(U35,Tabel!$A$1:$B$106,2,FALSE))</f>
        <v>150</v>
      </c>
      <c r="W35" s="86">
        <f t="shared" si="12"/>
        <v>442</v>
      </c>
      <c r="X35" s="86">
        <f>IF(COUNT(F35,H35,J35,L35,N35,P35,R35,T35,V35)=7,5,IF(COUNT(F35,H35,J35,L35,N35,P35,R35,T35,V35)=8,15,IF(COUNT(F35,H35,J35,L35,N35,P35,R35,T35,V35)=9,30,0)))</f>
        <v>0</v>
      </c>
      <c r="Y35" s="96">
        <f>SUMPRODUCT(LARGE(AA35:AI35,{1,2,3,4,5,6}))+X35</f>
        <v>442</v>
      </c>
      <c r="Z35" s="115">
        <f t="shared" si="13"/>
        <v>3</v>
      </c>
      <c r="AA35" s="90">
        <f t="shared" si="3"/>
      </c>
      <c r="AB35" s="90">
        <f t="shared" si="4"/>
      </c>
      <c r="AC35" s="89">
        <f t="shared" si="5"/>
        <v>142</v>
      </c>
      <c r="AD35" s="89">
        <f t="shared" si="6"/>
      </c>
      <c r="AE35" s="90">
        <f t="shared" si="7"/>
        <v>0</v>
      </c>
      <c r="AF35" s="90">
        <f t="shared" si="8"/>
        <v>0</v>
      </c>
      <c r="AG35" s="90">
        <f t="shared" si="9"/>
        <v>150</v>
      </c>
      <c r="AH35" s="90">
        <f t="shared" si="10"/>
        <v>0</v>
      </c>
      <c r="AI35" s="90">
        <f t="shared" si="11"/>
        <v>150</v>
      </c>
    </row>
    <row r="36" spans="1:35" ht="15.75" customHeight="1">
      <c r="A36" s="12"/>
      <c r="B36" s="19" t="s">
        <v>674</v>
      </c>
      <c r="C36" s="30">
        <v>78</v>
      </c>
      <c r="D36" s="27" t="s">
        <v>43</v>
      </c>
      <c r="E36" s="25"/>
      <c r="F36" s="42"/>
      <c r="G36" s="25"/>
      <c r="H36" s="42"/>
      <c r="I36" s="25"/>
      <c r="J36" s="42"/>
      <c r="K36" s="11"/>
      <c r="L36" s="42"/>
      <c r="M36" s="11"/>
      <c r="N36" s="42"/>
      <c r="O36" s="11"/>
      <c r="P36" s="42"/>
      <c r="Q36" s="11">
        <v>13</v>
      </c>
      <c r="R36" s="42">
        <f>IF(Q36="","",VLOOKUP(Q36,Tabel!$A$1:$B$106,2,FALSE))</f>
        <v>138</v>
      </c>
      <c r="S36" s="12">
        <v>10</v>
      </c>
      <c r="T36" s="42">
        <f>IF(S36="","",VLOOKUP(S36,Tabel!$A$1:$B$106,2,FALSE))</f>
        <v>150</v>
      </c>
      <c r="U36" s="12">
        <v>11</v>
      </c>
      <c r="V36" s="42">
        <f>IF(U36="","",VLOOKUP(U36,Tabel!$A$1:$B$106,2,FALSE))</f>
        <v>146</v>
      </c>
      <c r="W36" s="86">
        <f t="shared" si="12"/>
        <v>434</v>
      </c>
      <c r="X36" s="86">
        <f>IF(COUNT(F36,H36,J36,L36,N36,P36,R36,T36,V36)=7,5,IF(COUNT(F36,H36,J36,L36,N36,P36,R36,T36,V36)=8,10,IF(COUNT(F36,H36,J36,L36,N36,P36,R36,T36,V36)=9,15,0)))</f>
        <v>0</v>
      </c>
      <c r="Y36" s="96">
        <f>SUMPRODUCT(LARGE(AA36:AI36,{1,2,3,4,5,6}))+X36</f>
        <v>434</v>
      </c>
      <c r="Z36" s="115">
        <f t="shared" si="13"/>
        <v>3</v>
      </c>
      <c r="AA36" s="90">
        <f t="shared" si="3"/>
        <v>0</v>
      </c>
      <c r="AB36" s="90">
        <f t="shared" si="4"/>
        <v>0</v>
      </c>
      <c r="AC36" s="89">
        <f t="shared" si="5"/>
        <v>0</v>
      </c>
      <c r="AD36" s="89">
        <f t="shared" si="6"/>
        <v>0</v>
      </c>
      <c r="AE36" s="90">
        <f t="shared" si="7"/>
        <v>0</v>
      </c>
      <c r="AF36" s="90">
        <f t="shared" si="8"/>
        <v>0</v>
      </c>
      <c r="AG36" s="90">
        <f t="shared" si="9"/>
        <v>138</v>
      </c>
      <c r="AH36" s="90">
        <f t="shared" si="10"/>
        <v>150</v>
      </c>
      <c r="AI36" s="90">
        <f t="shared" si="11"/>
        <v>146</v>
      </c>
    </row>
    <row r="37" spans="1:35" ht="15.75" customHeight="1">
      <c r="A37" s="15"/>
      <c r="B37" s="19" t="s">
        <v>123</v>
      </c>
      <c r="C37" s="25">
        <v>75</v>
      </c>
      <c r="D37" s="19" t="s">
        <v>32</v>
      </c>
      <c r="E37" s="28">
        <v>15</v>
      </c>
      <c r="F37" s="42">
        <f>IF(E37="","",VLOOKUP(E37,Tabel!$A$1:$B$106,2,FALSE))</f>
        <v>130</v>
      </c>
      <c r="G37" s="28">
        <v>13</v>
      </c>
      <c r="H37" s="42">
        <f>IF(G37="","",VLOOKUP(G37,Tabel!$A$1:$B$106,2,FALSE))</f>
        <v>138</v>
      </c>
      <c r="I37" s="28"/>
      <c r="J37" s="42">
        <f>IF(I37="","",VLOOKUP(I37,Tabel!$A$1:$B$106,2,FALSE))</f>
      </c>
      <c r="K37" s="11">
        <v>13</v>
      </c>
      <c r="L37" s="42">
        <f>IF(K37="","",VLOOKUP(K37,Tabel!$A$1:$B$106,2,FALSE))</f>
        <v>138</v>
      </c>
      <c r="M37" s="11"/>
      <c r="N37" s="42"/>
      <c r="O37" s="11"/>
      <c r="P37" s="42"/>
      <c r="Q37" s="11"/>
      <c r="R37" s="42"/>
      <c r="S37" s="12"/>
      <c r="T37" s="42"/>
      <c r="U37" s="12"/>
      <c r="V37" s="42"/>
      <c r="W37" s="86">
        <f t="shared" si="12"/>
        <v>406</v>
      </c>
      <c r="X37" s="86">
        <f aca="true" t="shared" si="14" ref="X37:X57">IF(COUNT(F37,H37,J37,L37,N37,P37,R37,T37,V37)=7,5,IF(COUNT(F37,H37,J37,L37,N37,P37,R37,T37,V37)=8,15,IF(COUNT(F37,H37,J37,L37,N37,P37,R37,T37,V37)=9,30,0)))</f>
        <v>0</v>
      </c>
      <c r="Y37" s="96">
        <f>SUMPRODUCT(LARGE(AA37:AI37,{1,2,3,4,5,6}))+X37</f>
        <v>406</v>
      </c>
      <c r="Z37" s="115">
        <f t="shared" si="13"/>
        <v>3</v>
      </c>
      <c r="AA37" s="90">
        <f t="shared" si="3"/>
        <v>130</v>
      </c>
      <c r="AB37" s="90">
        <f t="shared" si="4"/>
        <v>138</v>
      </c>
      <c r="AC37" s="89">
        <f t="shared" si="5"/>
      </c>
      <c r="AD37" s="89">
        <f t="shared" si="6"/>
        <v>138</v>
      </c>
      <c r="AE37" s="90">
        <f t="shared" si="7"/>
        <v>0</v>
      </c>
      <c r="AF37" s="90">
        <f t="shared" si="8"/>
        <v>0</v>
      </c>
      <c r="AG37" s="90">
        <f t="shared" si="9"/>
        <v>0</v>
      </c>
      <c r="AH37" s="90">
        <f t="shared" si="10"/>
        <v>0</v>
      </c>
      <c r="AI37" s="90">
        <f t="shared" si="11"/>
        <v>0</v>
      </c>
    </row>
    <row r="38" spans="1:35" ht="15.75" customHeight="1">
      <c r="A38" s="12"/>
      <c r="B38" s="19" t="s">
        <v>130</v>
      </c>
      <c r="C38" s="25">
        <v>82</v>
      </c>
      <c r="D38" s="19" t="s">
        <v>23</v>
      </c>
      <c r="E38" s="28">
        <v>31</v>
      </c>
      <c r="F38" s="42">
        <f>IF(E38="","",VLOOKUP(E38,Tabel!$A$1:$B$106,2,FALSE))</f>
        <v>77</v>
      </c>
      <c r="G38" s="25"/>
      <c r="H38" s="42">
        <f>IF(G38="","",VLOOKUP(G38,Tabel!$A$1:$B$106,2,FALSE))</f>
      </c>
      <c r="I38" s="25"/>
      <c r="J38" s="42">
        <f>IF(I38="","",VLOOKUP(I38,Tabel!$A$1:$B$106,2,FALSE))</f>
      </c>
      <c r="K38" s="11">
        <v>29</v>
      </c>
      <c r="L38" s="42">
        <f>IF(K38="","",VLOOKUP(K38,Tabel!$A$1:$B$106,2,FALSE))</f>
        <v>83</v>
      </c>
      <c r="M38" s="11">
        <v>20</v>
      </c>
      <c r="N38" s="42">
        <f>IF(M38="","",VLOOKUP(M38,Tabel!$A$1:$B$106,2,FALSE))</f>
        <v>110</v>
      </c>
      <c r="O38" s="11"/>
      <c r="P38" s="42"/>
      <c r="Q38" s="11">
        <v>25</v>
      </c>
      <c r="R38" s="42">
        <f>IF(Q38="","",VLOOKUP(Q38,Tabel!$A$1:$B$106,2,FALSE))</f>
        <v>95</v>
      </c>
      <c r="S38" s="12"/>
      <c r="T38" s="42"/>
      <c r="U38" s="12"/>
      <c r="V38" s="42"/>
      <c r="W38" s="86">
        <f t="shared" si="12"/>
        <v>365</v>
      </c>
      <c r="X38" s="86">
        <f t="shared" si="14"/>
        <v>0</v>
      </c>
      <c r="Y38" s="96">
        <f>SUMPRODUCT(LARGE(AA38:AI38,{1,2,3,4,5,6}))+X38</f>
        <v>365</v>
      </c>
      <c r="Z38" s="115">
        <f t="shared" si="13"/>
        <v>4</v>
      </c>
      <c r="AA38" s="90">
        <f t="shared" si="3"/>
        <v>77</v>
      </c>
      <c r="AB38" s="90">
        <f t="shared" si="4"/>
      </c>
      <c r="AC38" s="89">
        <f t="shared" si="5"/>
      </c>
      <c r="AD38" s="89">
        <f t="shared" si="6"/>
        <v>83</v>
      </c>
      <c r="AE38" s="90">
        <f t="shared" si="7"/>
        <v>110</v>
      </c>
      <c r="AF38" s="90">
        <f t="shared" si="8"/>
        <v>0</v>
      </c>
      <c r="AG38" s="90">
        <f t="shared" si="9"/>
        <v>95</v>
      </c>
      <c r="AH38" s="90">
        <f t="shared" si="10"/>
        <v>0</v>
      </c>
      <c r="AI38" s="90">
        <f t="shared" si="11"/>
        <v>0</v>
      </c>
    </row>
    <row r="39" spans="1:35" ht="15.75" customHeight="1">
      <c r="A39" s="12"/>
      <c r="B39" s="19" t="s">
        <v>484</v>
      </c>
      <c r="C39" s="25">
        <v>83</v>
      </c>
      <c r="D39" s="19" t="s">
        <v>23</v>
      </c>
      <c r="E39" s="25"/>
      <c r="F39" s="42">
        <f>IF(E39="","",VLOOKUP(E39,Tabel!$A$1:$B$106,2,FALSE))</f>
      </c>
      <c r="G39" s="25"/>
      <c r="H39" s="42">
        <f>IF(G39="","",VLOOKUP(G39,Tabel!$A$1:$B$106,2,FALSE))</f>
      </c>
      <c r="I39" s="25"/>
      <c r="J39" s="42">
        <f>IF(I39="","",VLOOKUP(I39,Tabel!$A$1:$B$106,2,FALSE))</f>
      </c>
      <c r="K39" s="11">
        <v>6</v>
      </c>
      <c r="L39" s="42">
        <f>IF(K39="","",VLOOKUP(K39,Tabel!$A$1:$B$106,2,FALSE))</f>
        <v>170</v>
      </c>
      <c r="M39" s="11"/>
      <c r="N39" s="42"/>
      <c r="O39" s="11"/>
      <c r="P39" s="42"/>
      <c r="Q39" s="11">
        <v>4</v>
      </c>
      <c r="R39" s="42">
        <f>IF(Q39="","",VLOOKUP(Q39,Tabel!$A$1:$B$106,2,FALSE))</f>
        <v>180</v>
      </c>
      <c r="S39" s="12"/>
      <c r="T39" s="42"/>
      <c r="U39" s="12"/>
      <c r="V39" s="42"/>
      <c r="W39" s="86">
        <f t="shared" si="12"/>
        <v>350</v>
      </c>
      <c r="X39" s="86">
        <f t="shared" si="14"/>
        <v>0</v>
      </c>
      <c r="Y39" s="96">
        <f>SUMPRODUCT(LARGE(AA39:AI39,{1,2,3,4,5,6}))+X39</f>
        <v>350</v>
      </c>
      <c r="Z39" s="115">
        <f t="shared" si="13"/>
        <v>2</v>
      </c>
      <c r="AA39" s="90">
        <f t="shared" si="3"/>
      </c>
      <c r="AB39" s="90">
        <f t="shared" si="4"/>
      </c>
      <c r="AC39" s="89">
        <f t="shared" si="5"/>
      </c>
      <c r="AD39" s="89">
        <f t="shared" si="6"/>
        <v>170</v>
      </c>
      <c r="AE39" s="90">
        <f t="shared" si="7"/>
        <v>0</v>
      </c>
      <c r="AF39" s="90">
        <f t="shared" si="8"/>
        <v>0</v>
      </c>
      <c r="AG39" s="90">
        <f t="shared" si="9"/>
        <v>180</v>
      </c>
      <c r="AH39" s="90">
        <f t="shared" si="10"/>
        <v>0</v>
      </c>
      <c r="AI39" s="90">
        <f t="shared" si="11"/>
        <v>0</v>
      </c>
    </row>
    <row r="40" spans="1:35" ht="15.75" customHeight="1">
      <c r="A40" s="12"/>
      <c r="B40" s="19" t="s">
        <v>455</v>
      </c>
      <c r="C40" s="25">
        <v>89</v>
      </c>
      <c r="D40" s="19" t="s">
        <v>32</v>
      </c>
      <c r="E40" s="28">
        <v>20</v>
      </c>
      <c r="F40" s="42">
        <f>IF(E40="","",VLOOKUP(E40,Tabel!$A$1:$B$106,2,FALSE))</f>
        <v>110</v>
      </c>
      <c r="G40" s="28">
        <v>23</v>
      </c>
      <c r="H40" s="42">
        <f>IF(G40="","",VLOOKUP(G40,Tabel!$A$1:$B$106,2,FALSE))</f>
        <v>101</v>
      </c>
      <c r="I40" s="28"/>
      <c r="J40" s="42">
        <f>IF(I40="","",VLOOKUP(I40,Tabel!$A$1:$B$106,2,FALSE))</f>
      </c>
      <c r="K40" s="11"/>
      <c r="L40" s="42">
        <f>IF(K40="","",VLOOKUP(K40,Tabel!$A$1:$B$106,2,FALSE))</f>
      </c>
      <c r="M40" s="11"/>
      <c r="N40" s="42"/>
      <c r="O40" s="11"/>
      <c r="P40" s="42"/>
      <c r="Q40" s="11">
        <v>17</v>
      </c>
      <c r="R40" s="42">
        <f>IF(Q40="","",VLOOKUP(Q40,Tabel!$A$1:$B$106,2,FALSE))</f>
        <v>122</v>
      </c>
      <c r="S40" s="12"/>
      <c r="T40" s="42"/>
      <c r="U40" s="12"/>
      <c r="V40" s="42"/>
      <c r="W40" s="86">
        <f t="shared" si="12"/>
        <v>333</v>
      </c>
      <c r="X40" s="86">
        <f t="shared" si="14"/>
        <v>0</v>
      </c>
      <c r="Y40" s="96">
        <f>SUMPRODUCT(LARGE(AA40:AI40,{1,2,3,4,5,6}))+X40</f>
        <v>333</v>
      </c>
      <c r="Z40" s="115">
        <f t="shared" si="13"/>
        <v>3</v>
      </c>
      <c r="AA40" s="90">
        <f t="shared" si="3"/>
        <v>110</v>
      </c>
      <c r="AB40" s="90">
        <f t="shared" si="4"/>
        <v>101</v>
      </c>
      <c r="AC40" s="89">
        <f t="shared" si="5"/>
      </c>
      <c r="AD40" s="89">
        <f t="shared" si="6"/>
      </c>
      <c r="AE40" s="90">
        <f t="shared" si="7"/>
        <v>0</v>
      </c>
      <c r="AF40" s="90">
        <f t="shared" si="8"/>
        <v>0</v>
      </c>
      <c r="AG40" s="90">
        <f t="shared" si="9"/>
        <v>122</v>
      </c>
      <c r="AH40" s="90">
        <f t="shared" si="10"/>
        <v>0</v>
      </c>
      <c r="AI40" s="90">
        <f t="shared" si="11"/>
        <v>0</v>
      </c>
    </row>
    <row r="41" spans="1:35" ht="15.75" customHeight="1">
      <c r="A41" s="12"/>
      <c r="B41" s="19" t="s">
        <v>581</v>
      </c>
      <c r="C41" s="25">
        <v>76</v>
      </c>
      <c r="D41" s="19" t="s">
        <v>176</v>
      </c>
      <c r="E41" s="28"/>
      <c r="F41" s="42">
        <f>IF(E41="","",VLOOKUP(E41,Tabel!$A$1:$B$106,2,FALSE))</f>
      </c>
      <c r="G41" s="28"/>
      <c r="H41" s="42">
        <f>IF(G41="","",VLOOKUP(G41,Tabel!$A$1:$B$106,2,FALSE))</f>
      </c>
      <c r="I41" s="28">
        <v>8</v>
      </c>
      <c r="J41" s="42">
        <f>IF(I41="","",VLOOKUP(I41,Tabel!$A$1:$B$106,2,FALSE))</f>
        <v>160</v>
      </c>
      <c r="K41" s="11">
        <v>14</v>
      </c>
      <c r="L41" s="42">
        <f>IF(K41="","",VLOOKUP(K41,Tabel!$A$1:$B$106,2,FALSE))</f>
        <v>134</v>
      </c>
      <c r="M41" s="11"/>
      <c r="N41" s="42"/>
      <c r="O41" s="11"/>
      <c r="P41" s="42"/>
      <c r="Q41" s="11"/>
      <c r="R41" s="42"/>
      <c r="S41" s="12"/>
      <c r="T41" s="42"/>
      <c r="U41" s="12"/>
      <c r="V41" s="42"/>
      <c r="W41" s="86">
        <f t="shared" si="12"/>
        <v>294</v>
      </c>
      <c r="X41" s="86">
        <f t="shared" si="14"/>
        <v>0</v>
      </c>
      <c r="Y41" s="96">
        <f>SUMPRODUCT(LARGE(AA41:AI41,{1,2,3,4,5,6}))+X41</f>
        <v>294</v>
      </c>
      <c r="Z41" s="115">
        <f t="shared" si="13"/>
        <v>2</v>
      </c>
      <c r="AA41" s="90">
        <f t="shared" si="3"/>
      </c>
      <c r="AB41" s="90">
        <f t="shared" si="4"/>
      </c>
      <c r="AC41" s="89">
        <f t="shared" si="5"/>
        <v>160</v>
      </c>
      <c r="AD41" s="89">
        <f t="shared" si="6"/>
        <v>134</v>
      </c>
      <c r="AE41" s="90">
        <f t="shared" si="7"/>
        <v>0</v>
      </c>
      <c r="AF41" s="90">
        <f t="shared" si="8"/>
        <v>0</v>
      </c>
      <c r="AG41" s="90">
        <f t="shared" si="9"/>
        <v>0</v>
      </c>
      <c r="AH41" s="90">
        <f t="shared" si="10"/>
        <v>0</v>
      </c>
      <c r="AI41" s="90">
        <f t="shared" si="11"/>
        <v>0</v>
      </c>
    </row>
    <row r="42" spans="1:35" ht="15.75" customHeight="1">
      <c r="A42" s="12"/>
      <c r="B42" s="19" t="s">
        <v>124</v>
      </c>
      <c r="C42" s="25">
        <v>77</v>
      </c>
      <c r="D42" s="19" t="s">
        <v>25</v>
      </c>
      <c r="E42" s="28">
        <v>12</v>
      </c>
      <c r="F42" s="42">
        <f>IF(E42="","",VLOOKUP(E42,Tabel!$A$1:$B$106,2,FALSE))</f>
        <v>142</v>
      </c>
      <c r="G42" s="28">
        <v>11</v>
      </c>
      <c r="H42" s="42">
        <f>IF(G42="","",VLOOKUP(G42,Tabel!$A$1:$B$106,2,FALSE))</f>
        <v>146</v>
      </c>
      <c r="I42" s="28"/>
      <c r="J42" s="42">
        <f>IF(I42="","",VLOOKUP(I42,Tabel!$A$1:$B$106,2,FALSE))</f>
      </c>
      <c r="K42" s="11"/>
      <c r="L42" s="42">
        <f>IF(K42="","",VLOOKUP(K42,Tabel!$A$1:$B$106,2,FALSE))</f>
      </c>
      <c r="M42" s="11"/>
      <c r="N42" s="42"/>
      <c r="O42" s="11"/>
      <c r="P42" s="42"/>
      <c r="Q42" s="11"/>
      <c r="R42" s="42"/>
      <c r="S42" s="12"/>
      <c r="T42" s="42"/>
      <c r="U42" s="12"/>
      <c r="V42" s="42"/>
      <c r="W42" s="86">
        <f t="shared" si="12"/>
        <v>288</v>
      </c>
      <c r="X42" s="86">
        <f t="shared" si="14"/>
        <v>0</v>
      </c>
      <c r="Y42" s="96">
        <f>SUMPRODUCT(LARGE(AA42:AI42,{1,2,3,4,5,6}))+X42</f>
        <v>288</v>
      </c>
      <c r="Z42" s="115">
        <f t="shared" si="13"/>
        <v>2</v>
      </c>
      <c r="AA42" s="90">
        <f t="shared" si="3"/>
        <v>142</v>
      </c>
      <c r="AB42" s="90">
        <f t="shared" si="4"/>
        <v>146</v>
      </c>
      <c r="AC42" s="89">
        <f t="shared" si="5"/>
      </c>
      <c r="AD42" s="89">
        <f t="shared" si="6"/>
      </c>
      <c r="AE42" s="90">
        <f t="shared" si="7"/>
        <v>0</v>
      </c>
      <c r="AF42" s="90">
        <f t="shared" si="8"/>
        <v>0</v>
      </c>
      <c r="AG42" s="90">
        <f t="shared" si="9"/>
        <v>0</v>
      </c>
      <c r="AH42" s="90">
        <f t="shared" si="10"/>
        <v>0</v>
      </c>
      <c r="AI42" s="90">
        <f t="shared" si="11"/>
        <v>0</v>
      </c>
    </row>
    <row r="43" spans="1:35" ht="15.75" customHeight="1">
      <c r="A43" s="14"/>
      <c r="B43" s="19" t="s">
        <v>639</v>
      </c>
      <c r="C43" s="30">
        <v>86</v>
      </c>
      <c r="D43" s="27" t="s">
        <v>23</v>
      </c>
      <c r="E43" s="25"/>
      <c r="F43" s="42"/>
      <c r="G43" s="25"/>
      <c r="H43" s="42"/>
      <c r="I43" s="25"/>
      <c r="J43" s="42"/>
      <c r="K43" s="11"/>
      <c r="L43" s="42"/>
      <c r="M43" s="11"/>
      <c r="N43" s="42"/>
      <c r="O43" s="11">
        <v>10</v>
      </c>
      <c r="P43" s="42">
        <f>IF(O43="","",VLOOKUP(O43,Tabel!$A$1:$B$106,2,FALSE))</f>
        <v>150</v>
      </c>
      <c r="Q43" s="11">
        <v>18</v>
      </c>
      <c r="R43" s="42">
        <f>IF(Q43="","",VLOOKUP(Q43,Tabel!$A$1:$B$106,2,FALSE))</f>
        <v>118</v>
      </c>
      <c r="S43" s="12"/>
      <c r="T43" s="42"/>
      <c r="U43" s="12"/>
      <c r="V43" s="42"/>
      <c r="W43" s="86">
        <f t="shared" si="12"/>
        <v>268</v>
      </c>
      <c r="X43" s="86">
        <f t="shared" si="14"/>
        <v>0</v>
      </c>
      <c r="Y43" s="96">
        <f>SUMPRODUCT(LARGE(AA43:AI43,{1,2,3,4,5,6}))+X43</f>
        <v>268</v>
      </c>
      <c r="Z43" s="115">
        <f t="shared" si="13"/>
        <v>2</v>
      </c>
      <c r="AA43" s="90">
        <f t="shared" si="3"/>
        <v>0</v>
      </c>
      <c r="AB43" s="90">
        <f t="shared" si="4"/>
        <v>0</v>
      </c>
      <c r="AC43" s="89">
        <f t="shared" si="5"/>
        <v>0</v>
      </c>
      <c r="AD43" s="89">
        <f t="shared" si="6"/>
        <v>0</v>
      </c>
      <c r="AE43" s="90">
        <f t="shared" si="7"/>
        <v>0</v>
      </c>
      <c r="AF43" s="90">
        <f t="shared" si="8"/>
        <v>150</v>
      </c>
      <c r="AG43" s="90">
        <f t="shared" si="9"/>
        <v>118</v>
      </c>
      <c r="AH43" s="90">
        <f t="shared" si="10"/>
        <v>0</v>
      </c>
      <c r="AI43" s="90">
        <f t="shared" si="11"/>
        <v>0</v>
      </c>
    </row>
    <row r="44" spans="1:35" ht="15.75" customHeight="1">
      <c r="A44" s="14"/>
      <c r="B44" s="19" t="s">
        <v>126</v>
      </c>
      <c r="C44" s="25">
        <v>75</v>
      </c>
      <c r="D44" s="19" t="s">
        <v>32</v>
      </c>
      <c r="E44" s="28"/>
      <c r="F44" s="42">
        <f>IF(E44="","",VLOOKUP(E44,Tabel!$A$1:$B$106,2,FALSE))</f>
      </c>
      <c r="G44" s="28">
        <v>17</v>
      </c>
      <c r="H44" s="42">
        <f>IF(G44="","",VLOOKUP(G44,Tabel!$A$1:$B$106,2,FALSE))</f>
        <v>122</v>
      </c>
      <c r="I44" s="28">
        <v>13</v>
      </c>
      <c r="J44" s="42">
        <f>IF(I44="","",VLOOKUP(I44,Tabel!$A$1:$B$106,2,FALSE))</f>
        <v>138</v>
      </c>
      <c r="K44" s="11"/>
      <c r="L44" s="42">
        <f>IF(K44="","",VLOOKUP(K44,Tabel!$A$1:$B$106,2,FALSE))</f>
      </c>
      <c r="M44" s="11"/>
      <c r="N44" s="42"/>
      <c r="O44" s="11"/>
      <c r="P44" s="42"/>
      <c r="Q44" s="11"/>
      <c r="R44" s="42"/>
      <c r="S44" s="12"/>
      <c r="T44" s="42"/>
      <c r="U44" s="12"/>
      <c r="V44" s="42"/>
      <c r="W44" s="86">
        <f t="shared" si="12"/>
        <v>260</v>
      </c>
      <c r="X44" s="86">
        <f t="shared" si="14"/>
        <v>0</v>
      </c>
      <c r="Y44" s="96">
        <f>SUMPRODUCT(LARGE(AA44:AI44,{1,2,3,4,5,6}))+X44</f>
        <v>260</v>
      </c>
      <c r="Z44" s="115">
        <f t="shared" si="13"/>
        <v>2</v>
      </c>
      <c r="AA44" s="90">
        <f t="shared" si="3"/>
      </c>
      <c r="AB44" s="90">
        <f t="shared" si="4"/>
        <v>122</v>
      </c>
      <c r="AC44" s="89">
        <f t="shared" si="5"/>
        <v>138</v>
      </c>
      <c r="AD44" s="89">
        <f t="shared" si="6"/>
      </c>
      <c r="AE44" s="90">
        <f t="shared" si="7"/>
        <v>0</v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</row>
    <row r="45" spans="1:35" ht="15.75" customHeight="1">
      <c r="A45" s="14"/>
      <c r="B45" s="19" t="s">
        <v>453</v>
      </c>
      <c r="C45" s="25">
        <v>87</v>
      </c>
      <c r="D45" s="19" t="s">
        <v>32</v>
      </c>
      <c r="E45" s="28">
        <v>17</v>
      </c>
      <c r="F45" s="42">
        <f>IF(E45="","",VLOOKUP(E45,Tabel!$A$1:$B$106,2,FALSE))</f>
        <v>122</v>
      </c>
      <c r="G45" s="28">
        <v>20</v>
      </c>
      <c r="H45" s="42">
        <f>IF(G45="","",VLOOKUP(G45,Tabel!$A$1:$B$106,2,FALSE))</f>
        <v>110</v>
      </c>
      <c r="I45" s="28"/>
      <c r="J45" s="42">
        <f>IF(I45="","",VLOOKUP(I45,Tabel!$A$1:$B$106,2,FALSE))</f>
      </c>
      <c r="K45" s="11"/>
      <c r="L45" s="42">
        <f>IF(K45="","",VLOOKUP(K45,Tabel!$A$1:$B$106,2,FALSE))</f>
      </c>
      <c r="M45" s="11"/>
      <c r="N45" s="42"/>
      <c r="O45" s="11"/>
      <c r="P45" s="42"/>
      <c r="Q45" s="11"/>
      <c r="R45" s="42"/>
      <c r="S45" s="12"/>
      <c r="T45" s="42"/>
      <c r="U45" s="12"/>
      <c r="V45" s="42"/>
      <c r="W45" s="86">
        <f t="shared" si="12"/>
        <v>232</v>
      </c>
      <c r="X45" s="86">
        <f t="shared" si="14"/>
        <v>0</v>
      </c>
      <c r="Y45" s="96">
        <f>SUMPRODUCT(LARGE(AA45:AI45,{1,2,3,4,5,6}))+X45</f>
        <v>232</v>
      </c>
      <c r="Z45" s="115">
        <f t="shared" si="13"/>
        <v>2</v>
      </c>
      <c r="AA45" s="90">
        <f t="shared" si="3"/>
        <v>122</v>
      </c>
      <c r="AB45" s="90">
        <f t="shared" si="4"/>
        <v>110</v>
      </c>
      <c r="AC45" s="89">
        <f t="shared" si="5"/>
      </c>
      <c r="AD45" s="89">
        <f t="shared" si="6"/>
      </c>
      <c r="AE45" s="90">
        <f t="shared" si="7"/>
        <v>0</v>
      </c>
      <c r="AF45" s="90">
        <f t="shared" si="8"/>
        <v>0</v>
      </c>
      <c r="AG45" s="90">
        <f t="shared" si="9"/>
        <v>0</v>
      </c>
      <c r="AH45" s="90">
        <f t="shared" si="10"/>
        <v>0</v>
      </c>
      <c r="AI45" s="90">
        <f t="shared" si="11"/>
        <v>0</v>
      </c>
    </row>
    <row r="46" spans="1:35" ht="15.75" customHeight="1">
      <c r="A46" s="12"/>
      <c r="B46" s="19" t="s">
        <v>457</v>
      </c>
      <c r="C46" s="25">
        <v>72</v>
      </c>
      <c r="D46" s="19" t="s">
        <v>42</v>
      </c>
      <c r="E46" s="28">
        <v>1</v>
      </c>
      <c r="F46" s="42">
        <f>IF(E46="","",VLOOKUP(E46,Tabel!$A$1:$B$106,2,FALSE))</f>
        <v>200</v>
      </c>
      <c r="G46" s="28"/>
      <c r="H46" s="42">
        <f>IF(G46="","",VLOOKUP(G46,Tabel!$A$1:$B$106,2,FALSE))</f>
      </c>
      <c r="I46" s="28"/>
      <c r="J46" s="42">
        <f>IF(I46="","",VLOOKUP(I46,Tabel!$A$1:$B$106,2,FALSE))</f>
      </c>
      <c r="K46" s="11"/>
      <c r="L46" s="42">
        <f>IF(K46="","",VLOOKUP(K46,Tabel!$A$1:$B$106,2,FALSE))</f>
      </c>
      <c r="M46" s="11"/>
      <c r="N46" s="42"/>
      <c r="O46" s="11"/>
      <c r="P46" s="42"/>
      <c r="Q46" s="11"/>
      <c r="R46" s="42"/>
      <c r="S46" s="12"/>
      <c r="T46" s="42"/>
      <c r="U46" s="12"/>
      <c r="V46" s="42"/>
      <c r="W46" s="86">
        <f t="shared" si="12"/>
        <v>200</v>
      </c>
      <c r="X46" s="86">
        <f t="shared" si="14"/>
        <v>0</v>
      </c>
      <c r="Y46" s="96">
        <f>SUMPRODUCT(LARGE(AA46:AI46,{1,2,3,4,5,6}))+X46</f>
        <v>200</v>
      </c>
      <c r="Z46" s="115">
        <f t="shared" si="13"/>
        <v>1</v>
      </c>
      <c r="AA46" s="90">
        <f t="shared" si="3"/>
        <v>200</v>
      </c>
      <c r="AB46" s="90">
        <f t="shared" si="4"/>
      </c>
      <c r="AC46" s="89">
        <f t="shared" si="5"/>
      </c>
      <c r="AD46" s="89">
        <f t="shared" si="6"/>
      </c>
      <c r="AE46" s="90">
        <f t="shared" si="7"/>
        <v>0</v>
      </c>
      <c r="AF46" s="90">
        <f t="shared" si="8"/>
        <v>0</v>
      </c>
      <c r="AG46" s="90">
        <f t="shared" si="9"/>
        <v>0</v>
      </c>
      <c r="AH46" s="90">
        <f t="shared" si="10"/>
        <v>0</v>
      </c>
      <c r="AI46" s="90">
        <f t="shared" si="11"/>
        <v>0</v>
      </c>
    </row>
    <row r="47" spans="1:35" ht="15.75" customHeight="1">
      <c r="A47" s="12"/>
      <c r="B47" s="19" t="s">
        <v>641</v>
      </c>
      <c r="C47" s="29">
        <v>72</v>
      </c>
      <c r="D47" s="26" t="s">
        <v>642</v>
      </c>
      <c r="E47" s="25"/>
      <c r="F47" s="42"/>
      <c r="G47" s="25"/>
      <c r="H47" s="42"/>
      <c r="I47" s="25"/>
      <c r="J47" s="42"/>
      <c r="K47" s="11"/>
      <c r="L47" s="42"/>
      <c r="M47" s="11">
        <v>3</v>
      </c>
      <c r="N47" s="42">
        <f>IF(M47="","",VLOOKUP(M47,Tabel!$A$1:$B$106,2,FALSE))</f>
        <v>185</v>
      </c>
      <c r="O47" s="11"/>
      <c r="P47" s="42"/>
      <c r="Q47" s="11"/>
      <c r="R47" s="42"/>
      <c r="S47" s="12"/>
      <c r="T47" s="42"/>
      <c r="U47" s="12"/>
      <c r="V47" s="42"/>
      <c r="W47" s="86">
        <f t="shared" si="12"/>
        <v>185</v>
      </c>
      <c r="X47" s="86">
        <f t="shared" si="14"/>
        <v>0</v>
      </c>
      <c r="Y47" s="96">
        <f>SUMPRODUCT(LARGE(AA47:AI47,{1,2,3,4,5,6}))+X47</f>
        <v>185</v>
      </c>
      <c r="Z47" s="115">
        <f t="shared" si="13"/>
        <v>1</v>
      </c>
      <c r="AA47" s="90">
        <f t="shared" si="3"/>
        <v>0</v>
      </c>
      <c r="AB47" s="90">
        <f t="shared" si="4"/>
        <v>0</v>
      </c>
      <c r="AC47" s="89">
        <f t="shared" si="5"/>
        <v>0</v>
      </c>
      <c r="AD47" s="89">
        <f t="shared" si="6"/>
        <v>0</v>
      </c>
      <c r="AE47" s="90">
        <f t="shared" si="7"/>
        <v>185</v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0</v>
      </c>
    </row>
    <row r="48" spans="1:35" ht="15.75" customHeight="1">
      <c r="A48" s="12"/>
      <c r="B48" s="19" t="s">
        <v>458</v>
      </c>
      <c r="C48" s="25">
        <v>77</v>
      </c>
      <c r="D48" s="19" t="s">
        <v>26</v>
      </c>
      <c r="E48" s="28">
        <v>4</v>
      </c>
      <c r="F48" s="42">
        <f>IF(E48="","",VLOOKUP(E48,Tabel!$A$1:$B$106,2,FALSE))</f>
        <v>180</v>
      </c>
      <c r="G48" s="28"/>
      <c r="H48" s="42">
        <f>IF(G48="","",VLOOKUP(G48,Tabel!$A$1:$B$106,2,FALSE))</f>
      </c>
      <c r="I48" s="28"/>
      <c r="J48" s="42">
        <f>IF(I48="","",VLOOKUP(I48,Tabel!$A$1:$B$106,2,FALSE))</f>
      </c>
      <c r="K48" s="11"/>
      <c r="L48" s="42">
        <f>IF(K48="","",VLOOKUP(K48,Tabel!$A$1:$B$106,2,FALSE))</f>
      </c>
      <c r="M48" s="11"/>
      <c r="N48" s="42"/>
      <c r="O48" s="11"/>
      <c r="P48" s="42"/>
      <c r="Q48" s="11"/>
      <c r="R48" s="42"/>
      <c r="S48" s="12"/>
      <c r="T48" s="42"/>
      <c r="U48" s="12"/>
      <c r="V48" s="42"/>
      <c r="W48" s="86">
        <f t="shared" si="12"/>
        <v>180</v>
      </c>
      <c r="X48" s="86">
        <f t="shared" si="14"/>
        <v>0</v>
      </c>
      <c r="Y48" s="96">
        <f>SUMPRODUCT(LARGE(AA48:AI48,{1,2,3,4,5,6}))+X48</f>
        <v>180</v>
      </c>
      <c r="Z48" s="115">
        <f t="shared" si="13"/>
        <v>1</v>
      </c>
      <c r="AA48" s="90">
        <f t="shared" si="3"/>
        <v>180</v>
      </c>
      <c r="AB48" s="90">
        <f t="shared" si="4"/>
      </c>
      <c r="AC48" s="89">
        <f t="shared" si="5"/>
      </c>
      <c r="AD48" s="89">
        <f t="shared" si="6"/>
      </c>
      <c r="AE48" s="90">
        <f t="shared" si="7"/>
        <v>0</v>
      </c>
      <c r="AF48" s="90">
        <f t="shared" si="8"/>
        <v>0</v>
      </c>
      <c r="AG48" s="90">
        <f t="shared" si="9"/>
        <v>0</v>
      </c>
      <c r="AH48" s="90">
        <f t="shared" si="10"/>
        <v>0</v>
      </c>
      <c r="AI48" s="90">
        <f t="shared" si="11"/>
        <v>0</v>
      </c>
    </row>
    <row r="49" spans="1:35" ht="15.75" customHeight="1">
      <c r="A49" s="12"/>
      <c r="B49" s="19" t="s">
        <v>459</v>
      </c>
      <c r="C49" s="25">
        <v>80</v>
      </c>
      <c r="D49" s="19" t="s">
        <v>32</v>
      </c>
      <c r="E49" s="28">
        <v>5</v>
      </c>
      <c r="F49" s="42">
        <f>IF(E49="","",VLOOKUP(E49,Tabel!$A$1:$B$106,2,FALSE))</f>
        <v>175</v>
      </c>
      <c r="G49" s="28"/>
      <c r="H49" s="42">
        <f>IF(G49="","",VLOOKUP(G49,Tabel!$A$1:$B$106,2,FALSE))</f>
      </c>
      <c r="I49" s="28"/>
      <c r="J49" s="42">
        <f>IF(I49="","",VLOOKUP(I49,Tabel!$A$1:$B$106,2,FALSE))</f>
      </c>
      <c r="K49" s="11"/>
      <c r="L49" s="42">
        <f>IF(K49="","",VLOOKUP(K49,Tabel!$A$1:$B$106,2,FALSE))</f>
      </c>
      <c r="M49" s="11"/>
      <c r="N49" s="42"/>
      <c r="O49" s="11"/>
      <c r="P49" s="42"/>
      <c r="Q49" s="11"/>
      <c r="R49" s="42"/>
      <c r="S49" s="12"/>
      <c r="T49" s="42"/>
      <c r="U49" s="12"/>
      <c r="V49" s="42"/>
      <c r="W49" s="86">
        <f t="shared" si="12"/>
        <v>175</v>
      </c>
      <c r="X49" s="86">
        <f t="shared" si="14"/>
        <v>0</v>
      </c>
      <c r="Y49" s="96">
        <f>SUMPRODUCT(LARGE(AA49:AI49,{1,2,3,4,5,6}))+X49</f>
        <v>175</v>
      </c>
      <c r="Z49" s="115">
        <f t="shared" si="13"/>
        <v>1</v>
      </c>
      <c r="AA49" s="90">
        <f t="shared" si="3"/>
        <v>175</v>
      </c>
      <c r="AB49" s="90">
        <f t="shared" si="4"/>
      </c>
      <c r="AC49" s="89">
        <f t="shared" si="5"/>
      </c>
      <c r="AD49" s="89">
        <f t="shared" si="6"/>
      </c>
      <c r="AE49" s="90">
        <f t="shared" si="7"/>
        <v>0</v>
      </c>
      <c r="AF49" s="90">
        <f t="shared" si="8"/>
        <v>0</v>
      </c>
      <c r="AG49" s="90">
        <f t="shared" si="9"/>
        <v>0</v>
      </c>
      <c r="AH49" s="90">
        <f t="shared" si="10"/>
        <v>0</v>
      </c>
      <c r="AI49" s="90">
        <f t="shared" si="11"/>
        <v>0</v>
      </c>
    </row>
    <row r="50" spans="1:35" ht="15.75" customHeight="1">
      <c r="A50" s="12"/>
      <c r="B50" s="19" t="s">
        <v>125</v>
      </c>
      <c r="C50" s="25">
        <v>86</v>
      </c>
      <c r="D50" s="19" t="s">
        <v>36</v>
      </c>
      <c r="E50" s="28"/>
      <c r="F50" s="42">
        <f>IF(E50="","",VLOOKUP(E50,Tabel!$A$1:$B$106,2,FALSE))</f>
      </c>
      <c r="G50" s="28">
        <v>6</v>
      </c>
      <c r="H50" s="42">
        <f>IF(G50="","",VLOOKUP(G50,Tabel!$A$1:$B$106,2,FALSE))</f>
        <v>170</v>
      </c>
      <c r="I50" s="28"/>
      <c r="J50" s="42">
        <f>IF(I50="","",VLOOKUP(I50,Tabel!$A$1:$B$106,2,FALSE))</f>
      </c>
      <c r="K50" s="11"/>
      <c r="L50" s="42">
        <f>IF(K50="","",VLOOKUP(K50,Tabel!$A$1:$B$106,2,FALSE))</f>
      </c>
      <c r="M50" s="11"/>
      <c r="N50" s="42"/>
      <c r="O50" s="13"/>
      <c r="P50" s="42"/>
      <c r="Q50" s="13"/>
      <c r="R50" s="42"/>
      <c r="S50" s="14"/>
      <c r="T50" s="42"/>
      <c r="U50" s="14"/>
      <c r="V50" s="42"/>
      <c r="W50" s="86">
        <f t="shared" si="12"/>
        <v>170</v>
      </c>
      <c r="X50" s="86">
        <f t="shared" si="14"/>
        <v>0</v>
      </c>
      <c r="Y50" s="96">
        <f>SUMPRODUCT(LARGE(AA50:AI50,{1,2,3,4,5,6}))+X50</f>
        <v>170</v>
      </c>
      <c r="Z50" s="115">
        <f t="shared" si="13"/>
        <v>1</v>
      </c>
      <c r="AA50" s="90">
        <f t="shared" si="3"/>
      </c>
      <c r="AB50" s="90">
        <f t="shared" si="4"/>
        <v>170</v>
      </c>
      <c r="AC50" s="89">
        <f t="shared" si="5"/>
      </c>
      <c r="AD50" s="89">
        <f t="shared" si="6"/>
      </c>
      <c r="AE50" s="90">
        <f t="shared" si="7"/>
        <v>0</v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19" t="s">
        <v>485</v>
      </c>
      <c r="C51" s="30">
        <v>82</v>
      </c>
      <c r="D51" s="27" t="s">
        <v>32</v>
      </c>
      <c r="E51" s="25"/>
      <c r="F51" s="42">
        <f>IF(E51="","",VLOOKUP(E51,Tabel!$A$1:$B$106,2,FALSE))</f>
      </c>
      <c r="G51" s="25"/>
      <c r="H51" s="42">
        <f>IF(G51="","",VLOOKUP(G51,Tabel!$A$1:$B$106,2,FALSE))</f>
      </c>
      <c r="I51" s="25"/>
      <c r="J51" s="42">
        <f>IF(I51="","",VLOOKUP(I51,Tabel!$A$1:$B$106,2,FALSE))</f>
      </c>
      <c r="K51" s="11">
        <v>7</v>
      </c>
      <c r="L51" s="42">
        <f>IF(K51="","",VLOOKUP(K51,Tabel!$A$1:$B$106,2,FALSE))</f>
        <v>165</v>
      </c>
      <c r="M51" s="11"/>
      <c r="N51" s="42"/>
      <c r="O51" s="11"/>
      <c r="P51" s="42"/>
      <c r="Q51" s="11"/>
      <c r="R51" s="42"/>
      <c r="S51" s="12"/>
      <c r="T51" s="42"/>
      <c r="U51" s="12"/>
      <c r="V51" s="42"/>
      <c r="W51" s="86">
        <f t="shared" si="12"/>
        <v>165</v>
      </c>
      <c r="X51" s="86">
        <f t="shared" si="14"/>
        <v>0</v>
      </c>
      <c r="Y51" s="96">
        <f>SUMPRODUCT(LARGE(AA51:AI51,{1,2,3,4,5,6}))+X51</f>
        <v>165</v>
      </c>
      <c r="Z51" s="115">
        <f t="shared" si="13"/>
        <v>1</v>
      </c>
      <c r="AA51" s="90">
        <f t="shared" si="3"/>
      </c>
      <c r="AB51" s="90">
        <f t="shared" si="4"/>
      </c>
      <c r="AC51" s="89">
        <f t="shared" si="5"/>
      </c>
      <c r="AD51" s="89">
        <f t="shared" si="6"/>
        <v>165</v>
      </c>
      <c r="AE51" s="90">
        <f t="shared" si="7"/>
        <v>0</v>
      </c>
      <c r="AF51" s="90">
        <f t="shared" si="8"/>
        <v>0</v>
      </c>
      <c r="AG51" s="90">
        <f t="shared" si="9"/>
        <v>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19" t="s">
        <v>636</v>
      </c>
      <c r="C52" s="25">
        <v>89</v>
      </c>
      <c r="D52" s="19" t="s">
        <v>637</v>
      </c>
      <c r="E52" s="25"/>
      <c r="F52" s="42"/>
      <c r="G52" s="25"/>
      <c r="H52" s="42"/>
      <c r="I52" s="25"/>
      <c r="J52" s="42"/>
      <c r="K52" s="11"/>
      <c r="L52" s="42"/>
      <c r="M52" s="11"/>
      <c r="N52" s="42"/>
      <c r="O52" s="11">
        <v>8</v>
      </c>
      <c r="P52" s="42">
        <f>IF(O52="","",VLOOKUP(O52,Tabel!$A$1:$B$106,2,FALSE))</f>
        <v>160</v>
      </c>
      <c r="Q52" s="11"/>
      <c r="R52" s="42"/>
      <c r="S52" s="12"/>
      <c r="T52" s="42"/>
      <c r="U52" s="12"/>
      <c r="V52" s="42"/>
      <c r="W52" s="86">
        <f t="shared" si="12"/>
        <v>160</v>
      </c>
      <c r="X52" s="86">
        <f t="shared" si="14"/>
        <v>0</v>
      </c>
      <c r="Y52" s="96">
        <f>SUMPRODUCT(LARGE(AA52:AI52,{1,2,3,4,5,6}))+X52</f>
        <v>160</v>
      </c>
      <c r="Z52" s="115">
        <f t="shared" si="13"/>
        <v>1</v>
      </c>
      <c r="AA52" s="90">
        <f t="shared" si="3"/>
        <v>0</v>
      </c>
      <c r="AB52" s="90">
        <f t="shared" si="4"/>
        <v>0</v>
      </c>
      <c r="AC52" s="89">
        <f t="shared" si="5"/>
        <v>0</v>
      </c>
      <c r="AD52" s="89">
        <f t="shared" si="6"/>
        <v>0</v>
      </c>
      <c r="AE52" s="90">
        <f t="shared" si="7"/>
        <v>0</v>
      </c>
      <c r="AF52" s="90">
        <f t="shared" si="8"/>
        <v>160</v>
      </c>
      <c r="AG52" s="90">
        <f t="shared" si="9"/>
        <v>0</v>
      </c>
      <c r="AH52" s="90">
        <f t="shared" si="10"/>
        <v>0</v>
      </c>
      <c r="AI52" s="90">
        <f t="shared" si="11"/>
        <v>0</v>
      </c>
    </row>
    <row r="53" spans="1:35" ht="15.75" customHeight="1">
      <c r="A53" s="12"/>
      <c r="B53" s="19" t="s">
        <v>460</v>
      </c>
      <c r="C53" s="25">
        <v>88</v>
      </c>
      <c r="D53" s="19" t="s">
        <v>469</v>
      </c>
      <c r="E53" s="28">
        <v>9</v>
      </c>
      <c r="F53" s="42">
        <f>IF(E53="","",VLOOKUP(E53,Tabel!$A$1:$B$106,2,FALSE))</f>
        <v>155</v>
      </c>
      <c r="G53" s="28"/>
      <c r="H53" s="42">
        <f>IF(G53="","",VLOOKUP(G53,Tabel!$A$1:$B$106,2,FALSE))</f>
      </c>
      <c r="I53" s="28"/>
      <c r="J53" s="42">
        <f>IF(I53="","",VLOOKUP(I53,Tabel!$A$1:$B$106,2,FALSE))</f>
      </c>
      <c r="K53" s="11"/>
      <c r="L53" s="42">
        <f>IF(K53="","",VLOOKUP(K53,Tabel!$A$1:$B$106,2,FALSE))</f>
      </c>
      <c r="M53" s="11"/>
      <c r="N53" s="42"/>
      <c r="O53" s="11"/>
      <c r="P53" s="42"/>
      <c r="Q53" s="11"/>
      <c r="R53" s="42"/>
      <c r="S53" s="12"/>
      <c r="T53" s="42"/>
      <c r="U53" s="12"/>
      <c r="V53" s="42"/>
      <c r="W53" s="86">
        <f t="shared" si="12"/>
        <v>155</v>
      </c>
      <c r="X53" s="86">
        <f t="shared" si="14"/>
        <v>0</v>
      </c>
      <c r="Y53" s="96">
        <f>SUMPRODUCT(LARGE(AA53:AI53,{1,2,3,4,5,6}))+X53</f>
        <v>155</v>
      </c>
      <c r="Z53" s="115">
        <f t="shared" si="13"/>
        <v>1</v>
      </c>
      <c r="AA53" s="90">
        <f t="shared" si="3"/>
        <v>155</v>
      </c>
      <c r="AB53" s="90">
        <f t="shared" si="4"/>
      </c>
      <c r="AC53" s="89">
        <f t="shared" si="5"/>
      </c>
      <c r="AD53" s="89">
        <f t="shared" si="6"/>
      </c>
      <c r="AE53" s="90">
        <f t="shared" si="7"/>
        <v>0</v>
      </c>
      <c r="AF53" s="90">
        <f t="shared" si="8"/>
        <v>0</v>
      </c>
      <c r="AG53" s="90">
        <f t="shared" si="9"/>
        <v>0</v>
      </c>
      <c r="AH53" s="90">
        <f t="shared" si="10"/>
        <v>0</v>
      </c>
      <c r="AI53" s="90">
        <f t="shared" si="11"/>
        <v>0</v>
      </c>
    </row>
    <row r="54" spans="1:35" ht="15.75" customHeight="1">
      <c r="A54" s="12"/>
      <c r="B54" s="73" t="s">
        <v>461</v>
      </c>
      <c r="C54" s="75">
        <v>88</v>
      </c>
      <c r="D54" s="73" t="s">
        <v>30</v>
      </c>
      <c r="E54" s="77"/>
      <c r="F54" s="76">
        <f>IF(E54="","",VLOOKUP(E54,Tabel!$A$1:$B$106,2,FALSE))</f>
      </c>
      <c r="G54" s="112">
        <v>9</v>
      </c>
      <c r="H54" s="76">
        <f>IF(G54="","",VLOOKUP(G54,Tabel!$A$1:$B$106,2,FALSE))</f>
        <v>155</v>
      </c>
      <c r="I54" s="112"/>
      <c r="J54" s="76">
        <f>IF(I54="","",VLOOKUP(I54,Tabel!$A$1:$B$106,2,FALSE))</f>
      </c>
      <c r="K54" s="87"/>
      <c r="L54" s="76">
        <f>IF(K54="","",VLOOKUP(K54,Tabel!$A$1:$B$106,2,FALSE))</f>
      </c>
      <c r="M54" s="87"/>
      <c r="N54" s="76"/>
      <c r="O54" s="78"/>
      <c r="P54" s="76"/>
      <c r="Q54" s="78"/>
      <c r="R54" s="76"/>
      <c r="S54" s="79"/>
      <c r="T54" s="76"/>
      <c r="U54" s="79"/>
      <c r="V54" s="76"/>
      <c r="W54" s="80">
        <f t="shared" si="12"/>
        <v>155</v>
      </c>
      <c r="X54" s="80">
        <f t="shared" si="14"/>
        <v>0</v>
      </c>
      <c r="Y54" s="93">
        <f>SUMPRODUCT(LARGE(AA54:AI54,{1,2,3,4,5,6}))+X54</f>
        <v>155</v>
      </c>
      <c r="Z54" s="115">
        <f t="shared" si="13"/>
        <v>1</v>
      </c>
      <c r="AA54" s="90">
        <f t="shared" si="3"/>
      </c>
      <c r="AB54" s="90">
        <f t="shared" si="4"/>
        <v>155</v>
      </c>
      <c r="AC54" s="89">
        <f t="shared" si="5"/>
      </c>
      <c r="AD54" s="89">
        <f t="shared" si="6"/>
      </c>
      <c r="AE54" s="90">
        <f t="shared" si="7"/>
        <v>0</v>
      </c>
      <c r="AF54" s="90">
        <f t="shared" si="8"/>
        <v>0</v>
      </c>
      <c r="AG54" s="90">
        <f t="shared" si="9"/>
        <v>0</v>
      </c>
      <c r="AH54" s="90">
        <f t="shared" si="10"/>
        <v>0</v>
      </c>
      <c r="AI54" s="90">
        <f t="shared" si="11"/>
        <v>0</v>
      </c>
    </row>
    <row r="55" spans="1:35" ht="15.75" customHeight="1">
      <c r="A55" s="12"/>
      <c r="B55" s="19" t="s">
        <v>486</v>
      </c>
      <c r="C55" s="25">
        <v>87</v>
      </c>
      <c r="D55" s="19" t="s">
        <v>476</v>
      </c>
      <c r="E55" s="25"/>
      <c r="F55" s="42">
        <f>IF(E55="","",VLOOKUP(E55,Tabel!$A$1:$B$106,2,FALSE))</f>
      </c>
      <c r="G55" s="25"/>
      <c r="H55" s="42">
        <f>IF(G55="","",VLOOKUP(G55,Tabel!$A$1:$B$106,2,FALSE))</f>
      </c>
      <c r="I55" s="25"/>
      <c r="J55" s="42">
        <f>IF(I55="","",VLOOKUP(I55,Tabel!$A$1:$B$106,2,FALSE))</f>
      </c>
      <c r="K55" s="11">
        <v>9</v>
      </c>
      <c r="L55" s="42">
        <f>IF(K55="","",VLOOKUP(K55,Tabel!$A$1:$B$106,2,FALSE))</f>
        <v>155</v>
      </c>
      <c r="M55" s="11"/>
      <c r="N55" s="42"/>
      <c r="O55" s="11"/>
      <c r="P55" s="42"/>
      <c r="Q55" s="11"/>
      <c r="R55" s="42"/>
      <c r="S55" s="12"/>
      <c r="T55" s="42"/>
      <c r="U55" s="12"/>
      <c r="V55" s="42"/>
      <c r="W55" s="86">
        <f t="shared" si="12"/>
        <v>155</v>
      </c>
      <c r="X55" s="86">
        <f t="shared" si="14"/>
        <v>0</v>
      </c>
      <c r="Y55" s="96">
        <f>SUMPRODUCT(LARGE(AA55:AI55,{1,2,3,4,5,6}))+X55</f>
        <v>155</v>
      </c>
      <c r="Z55" s="115">
        <f t="shared" si="13"/>
        <v>1</v>
      </c>
      <c r="AA55" s="90">
        <f t="shared" si="3"/>
      </c>
      <c r="AB55" s="90">
        <f t="shared" si="4"/>
      </c>
      <c r="AC55" s="89">
        <f t="shared" si="5"/>
      </c>
      <c r="AD55" s="89">
        <f t="shared" si="6"/>
        <v>155</v>
      </c>
      <c r="AE55" s="90">
        <f t="shared" si="7"/>
        <v>0</v>
      </c>
      <c r="AF55" s="90">
        <f t="shared" si="8"/>
        <v>0</v>
      </c>
      <c r="AG55" s="90">
        <f t="shared" si="9"/>
        <v>0</v>
      </c>
      <c r="AH55" s="90">
        <f t="shared" si="10"/>
        <v>0</v>
      </c>
      <c r="AI55" s="90">
        <f t="shared" si="11"/>
        <v>0</v>
      </c>
    </row>
    <row r="56" spans="1:35" ht="15.75" customHeight="1">
      <c r="A56" s="12"/>
      <c r="B56" s="19" t="s">
        <v>638</v>
      </c>
      <c r="C56" s="30">
        <v>75</v>
      </c>
      <c r="D56" s="27" t="s">
        <v>176</v>
      </c>
      <c r="E56" s="25"/>
      <c r="F56" s="42"/>
      <c r="G56" s="25"/>
      <c r="H56" s="42"/>
      <c r="I56" s="25"/>
      <c r="J56" s="42"/>
      <c r="K56" s="11"/>
      <c r="L56" s="42"/>
      <c r="M56" s="11"/>
      <c r="N56" s="42"/>
      <c r="O56" s="11">
        <v>9</v>
      </c>
      <c r="P56" s="42">
        <f>IF(O56="","",VLOOKUP(O56,Tabel!$A$1:$B$106,2,FALSE))</f>
        <v>155</v>
      </c>
      <c r="Q56" s="11"/>
      <c r="R56" s="42"/>
      <c r="S56" s="12"/>
      <c r="T56" s="42"/>
      <c r="U56" s="12"/>
      <c r="V56" s="42"/>
      <c r="W56" s="86">
        <f t="shared" si="12"/>
        <v>155</v>
      </c>
      <c r="X56" s="86">
        <f t="shared" si="14"/>
        <v>0</v>
      </c>
      <c r="Y56" s="96">
        <f>SUMPRODUCT(LARGE(AA56:AI56,{1,2,3,4,5,6}))+X56</f>
        <v>155</v>
      </c>
      <c r="Z56" s="115">
        <f t="shared" si="13"/>
        <v>1</v>
      </c>
      <c r="AA56" s="90">
        <f t="shared" si="3"/>
        <v>0</v>
      </c>
      <c r="AB56" s="90">
        <f t="shared" si="4"/>
        <v>0</v>
      </c>
      <c r="AC56" s="89">
        <f t="shared" si="5"/>
        <v>0</v>
      </c>
      <c r="AD56" s="89">
        <f t="shared" si="6"/>
        <v>0</v>
      </c>
      <c r="AE56" s="90">
        <f t="shared" si="7"/>
        <v>0</v>
      </c>
      <c r="AF56" s="90">
        <f t="shared" si="8"/>
        <v>155</v>
      </c>
      <c r="AG56" s="90">
        <f t="shared" si="9"/>
        <v>0</v>
      </c>
      <c r="AH56" s="90">
        <f t="shared" si="10"/>
        <v>0</v>
      </c>
      <c r="AI56" s="90">
        <f t="shared" si="11"/>
        <v>0</v>
      </c>
    </row>
    <row r="57" spans="1:35" ht="15.75" customHeight="1">
      <c r="A57" s="12"/>
      <c r="B57" s="19" t="s">
        <v>640</v>
      </c>
      <c r="C57" s="25">
        <v>83</v>
      </c>
      <c r="D57" s="19" t="s">
        <v>176</v>
      </c>
      <c r="E57" s="25"/>
      <c r="F57" s="42"/>
      <c r="G57" s="25"/>
      <c r="H57" s="42"/>
      <c r="I57" s="25"/>
      <c r="J57" s="42"/>
      <c r="K57" s="11"/>
      <c r="L57" s="42"/>
      <c r="M57" s="11"/>
      <c r="N57" s="42"/>
      <c r="O57" s="11">
        <v>11</v>
      </c>
      <c r="P57" s="42">
        <f>IF(O57="","",VLOOKUP(O57,Tabel!$A$1:$B$106,2,FALSE))</f>
        <v>146</v>
      </c>
      <c r="Q57" s="11"/>
      <c r="R57" s="42"/>
      <c r="S57" s="12"/>
      <c r="T57" s="42"/>
      <c r="U57" s="12"/>
      <c r="V57" s="42"/>
      <c r="W57" s="86">
        <f t="shared" si="12"/>
        <v>146</v>
      </c>
      <c r="X57" s="86">
        <f t="shared" si="14"/>
        <v>0</v>
      </c>
      <c r="Y57" s="96">
        <f>SUMPRODUCT(LARGE(AA57:AI57,{1,2,3,4,5,6}))+X57</f>
        <v>146</v>
      </c>
      <c r="Z57" s="115">
        <f t="shared" si="13"/>
        <v>1</v>
      </c>
      <c r="AA57" s="90">
        <f t="shared" si="3"/>
        <v>0</v>
      </c>
      <c r="AB57" s="90">
        <f t="shared" si="4"/>
        <v>0</v>
      </c>
      <c r="AC57" s="89">
        <f t="shared" si="5"/>
        <v>0</v>
      </c>
      <c r="AD57" s="89">
        <f t="shared" si="6"/>
        <v>0</v>
      </c>
      <c r="AE57" s="90">
        <f t="shared" si="7"/>
        <v>0</v>
      </c>
      <c r="AF57" s="90">
        <f t="shared" si="8"/>
        <v>146</v>
      </c>
      <c r="AG57" s="90">
        <f t="shared" si="9"/>
        <v>0</v>
      </c>
      <c r="AH57" s="90">
        <f t="shared" si="10"/>
        <v>0</v>
      </c>
      <c r="AI57" s="90">
        <f t="shared" si="11"/>
        <v>0</v>
      </c>
    </row>
    <row r="58" spans="1:35" ht="15.75" customHeight="1">
      <c r="A58" s="12"/>
      <c r="B58" s="19" t="s">
        <v>673</v>
      </c>
      <c r="C58" s="25">
        <v>89</v>
      </c>
      <c r="D58" s="19" t="s">
        <v>672</v>
      </c>
      <c r="E58" s="25"/>
      <c r="F58" s="42"/>
      <c r="G58" s="25"/>
      <c r="H58" s="42"/>
      <c r="I58" s="25"/>
      <c r="J58" s="42"/>
      <c r="K58" s="11"/>
      <c r="L58" s="42"/>
      <c r="M58" s="11"/>
      <c r="N58" s="42"/>
      <c r="O58" s="11"/>
      <c r="P58" s="42"/>
      <c r="Q58" s="11">
        <v>11</v>
      </c>
      <c r="R58" s="42">
        <f>IF(Q58="","",VLOOKUP(Q58,Tabel!$A$1:$B$106,2,FALSE))</f>
        <v>146</v>
      </c>
      <c r="S58" s="12"/>
      <c r="T58" s="42"/>
      <c r="U58" s="12"/>
      <c r="V58" s="42"/>
      <c r="W58" s="86">
        <f t="shared" si="12"/>
        <v>146</v>
      </c>
      <c r="X58" s="86">
        <f>IF(COUNT(F58,H58,J58,L58,N58,P58,R58,T58,V58)=7,5,IF(COUNT(F58,H58,J58,L58,N58,P58,R58,T58,V58)=8,10,IF(COUNT(F58,H58,J58,L58,N58,P58,R58,T58,V58)=9,15,0)))</f>
        <v>0</v>
      </c>
      <c r="Y58" s="96">
        <f>SUMPRODUCT(LARGE(AA58:AI58,{1,2,3,4,5,6}))+X58</f>
        <v>146</v>
      </c>
      <c r="Z58" s="115">
        <f t="shared" si="13"/>
        <v>1</v>
      </c>
      <c r="AA58" s="90">
        <f t="shared" si="3"/>
        <v>0</v>
      </c>
      <c r="AB58" s="90">
        <f t="shared" si="4"/>
        <v>0</v>
      </c>
      <c r="AC58" s="89">
        <f t="shared" si="5"/>
        <v>0</v>
      </c>
      <c r="AD58" s="89">
        <f t="shared" si="6"/>
        <v>0</v>
      </c>
      <c r="AE58" s="90">
        <f t="shared" si="7"/>
        <v>0</v>
      </c>
      <c r="AF58" s="90">
        <f t="shared" si="8"/>
        <v>0</v>
      </c>
      <c r="AG58" s="90">
        <f t="shared" si="9"/>
        <v>146</v>
      </c>
      <c r="AH58" s="90">
        <f t="shared" si="10"/>
        <v>0</v>
      </c>
      <c r="AI58" s="90">
        <f t="shared" si="11"/>
        <v>0</v>
      </c>
    </row>
    <row r="59" spans="1:35" ht="15.75" customHeight="1">
      <c r="A59" s="12"/>
      <c r="B59" s="19" t="s">
        <v>579</v>
      </c>
      <c r="C59" s="25">
        <v>89</v>
      </c>
      <c r="D59" s="19" t="s">
        <v>32</v>
      </c>
      <c r="E59" s="28"/>
      <c r="F59" s="42">
        <f>IF(E59="","",VLOOKUP(E59,Tabel!$A$1:$B$106,2,FALSE))</f>
      </c>
      <c r="G59" s="28"/>
      <c r="H59" s="42">
        <f>IF(G59="","",VLOOKUP(G59,Tabel!$A$1:$B$106,2,FALSE))</f>
      </c>
      <c r="I59" s="28">
        <v>14</v>
      </c>
      <c r="J59" s="42">
        <f>IF(I59="","",VLOOKUP(I59,Tabel!$A$1:$B$106,2,FALSE))</f>
        <v>134</v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2"/>
        <v>134</v>
      </c>
      <c r="X59" s="86">
        <f>IF(COUNT(F59,H59,J59,L59,N59,P59,R59,T59,V59)=7,5,IF(COUNT(F59,H59,J59,L59,N59,P59,R59,T59,V59)=8,15,IF(COUNT(F59,H59,J59,L59,N59,P59,R59,T59,V59)=9,30,0)))</f>
        <v>0</v>
      </c>
      <c r="Y59" s="96">
        <f>SUMPRODUCT(LARGE(AA59:AI59,{1,2,3,4,5,6}))+X59</f>
        <v>134</v>
      </c>
      <c r="Z59" s="115">
        <f t="shared" si="13"/>
        <v>1</v>
      </c>
      <c r="AA59" s="90">
        <f t="shared" si="3"/>
      </c>
      <c r="AB59" s="90">
        <f t="shared" si="4"/>
      </c>
      <c r="AC59" s="89">
        <f t="shared" si="5"/>
        <v>134</v>
      </c>
      <c r="AD59" s="89">
        <f t="shared" si="6"/>
      </c>
      <c r="AE59" s="90">
        <f t="shared" si="7"/>
        <v>0</v>
      </c>
      <c r="AF59" s="90">
        <f t="shared" si="8"/>
        <v>0</v>
      </c>
      <c r="AG59" s="90">
        <f t="shared" si="9"/>
        <v>0</v>
      </c>
      <c r="AH59" s="90">
        <f t="shared" si="10"/>
        <v>0</v>
      </c>
      <c r="AI59" s="90">
        <f t="shared" si="11"/>
        <v>0</v>
      </c>
    </row>
    <row r="60" spans="1:35" ht="15.75" customHeight="1">
      <c r="A60" s="12"/>
      <c r="B60" s="19" t="s">
        <v>753</v>
      </c>
      <c r="C60" s="25">
        <v>77</v>
      </c>
      <c r="D60" s="19" t="s">
        <v>652</v>
      </c>
      <c r="E60" s="25"/>
      <c r="F60" s="42"/>
      <c r="G60" s="25"/>
      <c r="H60" s="42"/>
      <c r="I60" s="25"/>
      <c r="J60" s="42"/>
      <c r="K60" s="11"/>
      <c r="L60" s="42"/>
      <c r="M60" s="11"/>
      <c r="N60" s="42"/>
      <c r="O60" s="11"/>
      <c r="P60" s="42"/>
      <c r="Q60" s="11"/>
      <c r="R60" s="42"/>
      <c r="S60" s="12"/>
      <c r="T60" s="42"/>
      <c r="U60" s="12">
        <v>14</v>
      </c>
      <c r="V60" s="42">
        <f>IF(U60="","",VLOOKUP(U60,Tabel!$A$1:$B$106,2,FALSE))</f>
        <v>134</v>
      </c>
      <c r="W60" s="86">
        <f t="shared" si="12"/>
        <v>134</v>
      </c>
      <c r="X60" s="86">
        <f>IF(COUNT(F60,H60,J60,L60,N60,P60,R60,T60,V60)=7,5,IF(COUNT(F60,H60,J60,L60,N60,P60,R60,T60,V60)=8,10,IF(COUNT(F60,H60,J60,L60,N60,P60,R60,T60,V60)=9,15,0)))</f>
        <v>0</v>
      </c>
      <c r="Y60" s="96">
        <f>SUMPRODUCT(LARGE(AA60:AI60,{1,2,3,4,5,6}))+X60</f>
        <v>134</v>
      </c>
      <c r="Z60" s="115">
        <f t="shared" si="13"/>
        <v>1</v>
      </c>
      <c r="AA60" s="90">
        <f t="shared" si="3"/>
        <v>0</v>
      </c>
      <c r="AB60" s="90">
        <f t="shared" si="4"/>
        <v>0</v>
      </c>
      <c r="AC60" s="89">
        <f t="shared" si="5"/>
        <v>0</v>
      </c>
      <c r="AD60" s="89">
        <f t="shared" si="6"/>
        <v>0</v>
      </c>
      <c r="AE60" s="90">
        <f t="shared" si="7"/>
        <v>0</v>
      </c>
      <c r="AF60" s="90">
        <f t="shared" si="8"/>
        <v>0</v>
      </c>
      <c r="AG60" s="90">
        <f t="shared" si="9"/>
        <v>0</v>
      </c>
      <c r="AH60" s="90">
        <f t="shared" si="10"/>
        <v>0</v>
      </c>
      <c r="AI60" s="90">
        <f t="shared" si="11"/>
        <v>134</v>
      </c>
    </row>
    <row r="61" spans="1:35" ht="15.75" customHeight="1">
      <c r="A61" s="12"/>
      <c r="B61" s="19" t="s">
        <v>487</v>
      </c>
      <c r="C61" s="29">
        <v>86</v>
      </c>
      <c r="D61" s="26" t="s">
        <v>476</v>
      </c>
      <c r="E61" s="25"/>
      <c r="F61" s="42">
        <f>IF(E61="","",VLOOKUP(E61,Tabel!$A$1:$B$106,2,FALSE))</f>
      </c>
      <c r="G61" s="25"/>
      <c r="H61" s="42">
        <f>IF(G61="","",VLOOKUP(G61,Tabel!$A$1:$B$106,2,FALSE))</f>
      </c>
      <c r="I61" s="25"/>
      <c r="J61" s="42">
        <f>IF(I61="","",VLOOKUP(I61,Tabel!$A$1:$B$106,2,FALSE))</f>
      </c>
      <c r="K61" s="11">
        <v>16</v>
      </c>
      <c r="L61" s="42">
        <f>IF(K61="","",VLOOKUP(K61,Tabel!$A$1:$B$106,2,FALSE))</f>
        <v>126</v>
      </c>
      <c r="M61" s="11"/>
      <c r="N61" s="42"/>
      <c r="O61" s="11"/>
      <c r="P61" s="42"/>
      <c r="Q61" s="11"/>
      <c r="R61" s="42"/>
      <c r="S61" s="12"/>
      <c r="T61" s="42"/>
      <c r="U61" s="12"/>
      <c r="V61" s="42"/>
      <c r="W61" s="86">
        <f t="shared" si="12"/>
        <v>126</v>
      </c>
      <c r="X61" s="86">
        <f aca="true" t="shared" si="15" ref="X61:X70">IF(COUNT(F61,H61,J61,L61,N61,P61,R61,T61,V61)=7,5,IF(COUNT(F61,H61,J61,L61,N61,P61,R61,T61,V61)=8,15,IF(COUNT(F61,H61,J61,L61,N61,P61,R61,T61,V61)=9,30,0)))</f>
        <v>0</v>
      </c>
      <c r="Y61" s="96">
        <f>SUMPRODUCT(LARGE(AA61:AI61,{1,2,3,4,5,6}))+X61</f>
        <v>126</v>
      </c>
      <c r="Z61" s="115">
        <f t="shared" si="13"/>
        <v>1</v>
      </c>
      <c r="AA61" s="90">
        <f t="shared" si="3"/>
      </c>
      <c r="AB61" s="90">
        <f t="shared" si="4"/>
      </c>
      <c r="AC61" s="89">
        <f t="shared" si="5"/>
      </c>
      <c r="AD61" s="89">
        <f t="shared" si="6"/>
        <v>126</v>
      </c>
      <c r="AE61" s="90">
        <f t="shared" si="7"/>
        <v>0</v>
      </c>
      <c r="AF61" s="90">
        <f t="shared" si="8"/>
        <v>0</v>
      </c>
      <c r="AG61" s="90">
        <f t="shared" si="9"/>
        <v>0</v>
      </c>
      <c r="AH61" s="90">
        <f t="shared" si="10"/>
        <v>0</v>
      </c>
      <c r="AI61" s="90">
        <f t="shared" si="11"/>
        <v>0</v>
      </c>
    </row>
    <row r="62" spans="1:35" ht="15.75" customHeight="1">
      <c r="A62" s="12"/>
      <c r="B62" s="19" t="s">
        <v>488</v>
      </c>
      <c r="C62" s="25">
        <v>84</v>
      </c>
      <c r="D62" s="19" t="s">
        <v>476</v>
      </c>
      <c r="E62" s="25"/>
      <c r="F62" s="42">
        <f>IF(E62="","",VLOOKUP(E62,Tabel!$A$1:$B$106,2,FALSE))</f>
      </c>
      <c r="G62" s="25"/>
      <c r="H62" s="42">
        <f>IF(G62="","",VLOOKUP(G62,Tabel!$A$1:$B$106,2,FALSE))</f>
      </c>
      <c r="I62" s="25"/>
      <c r="J62" s="42">
        <f>IF(I62="","",VLOOKUP(I62,Tabel!$A$1:$B$106,2,FALSE))</f>
      </c>
      <c r="K62" s="11">
        <v>17</v>
      </c>
      <c r="L62" s="42">
        <f>IF(K62="","",VLOOKUP(K62,Tabel!$A$1:$B$106,2,FALSE))</f>
        <v>122</v>
      </c>
      <c r="M62" s="11"/>
      <c r="N62" s="42"/>
      <c r="O62" s="11"/>
      <c r="P62" s="42"/>
      <c r="Q62" s="11"/>
      <c r="R62" s="42"/>
      <c r="S62" s="12"/>
      <c r="T62" s="42"/>
      <c r="U62" s="12"/>
      <c r="V62" s="42"/>
      <c r="W62" s="86">
        <f t="shared" si="12"/>
        <v>122</v>
      </c>
      <c r="X62" s="86">
        <f t="shared" si="15"/>
        <v>0</v>
      </c>
      <c r="Y62" s="96">
        <f>SUMPRODUCT(LARGE(AA62:AI62,{1,2,3,4,5,6}))+X62</f>
        <v>122</v>
      </c>
      <c r="Z62" s="115">
        <f t="shared" si="13"/>
        <v>1</v>
      </c>
      <c r="AA62" s="90">
        <f t="shared" si="3"/>
      </c>
      <c r="AB62" s="90">
        <f t="shared" si="4"/>
      </c>
      <c r="AC62" s="89">
        <f t="shared" si="5"/>
      </c>
      <c r="AD62" s="89">
        <f t="shared" si="6"/>
        <v>122</v>
      </c>
      <c r="AE62" s="90">
        <f t="shared" si="7"/>
        <v>0</v>
      </c>
      <c r="AF62" s="90">
        <f t="shared" si="8"/>
        <v>0</v>
      </c>
      <c r="AG62" s="90">
        <f t="shared" si="9"/>
        <v>0</v>
      </c>
      <c r="AH62" s="90">
        <f t="shared" si="10"/>
        <v>0</v>
      </c>
      <c r="AI62" s="90">
        <f t="shared" si="11"/>
        <v>0</v>
      </c>
    </row>
    <row r="63" spans="1:35" ht="15.75" customHeight="1">
      <c r="A63" s="12"/>
      <c r="B63" s="19" t="s">
        <v>489</v>
      </c>
      <c r="C63" s="25">
        <v>79</v>
      </c>
      <c r="D63" s="19" t="s">
        <v>490</v>
      </c>
      <c r="E63" s="25"/>
      <c r="F63" s="42">
        <f>IF(E63="","",VLOOKUP(E63,Tabel!$A$1:$B$106,2,FALSE))</f>
      </c>
      <c r="G63" s="25"/>
      <c r="H63" s="42">
        <f>IF(G63="","",VLOOKUP(G63,Tabel!$A$1:$B$106,2,FALSE))</f>
      </c>
      <c r="I63" s="25"/>
      <c r="J63" s="42">
        <f>IF(I63="","",VLOOKUP(I63,Tabel!$A$1:$B$106,2,FALSE))</f>
      </c>
      <c r="K63" s="11">
        <v>18</v>
      </c>
      <c r="L63" s="42">
        <f>IF(K63="","",VLOOKUP(K63,Tabel!$A$1:$B$106,2,FALSE))</f>
        <v>118</v>
      </c>
      <c r="M63" s="11"/>
      <c r="N63" s="42"/>
      <c r="O63" s="11"/>
      <c r="P63" s="42"/>
      <c r="Q63" s="11"/>
      <c r="R63" s="42"/>
      <c r="S63" s="12"/>
      <c r="T63" s="42"/>
      <c r="U63" s="12"/>
      <c r="V63" s="42"/>
      <c r="W63" s="86">
        <f t="shared" si="12"/>
        <v>118</v>
      </c>
      <c r="X63" s="86">
        <f t="shared" si="15"/>
        <v>0</v>
      </c>
      <c r="Y63" s="96">
        <f>SUMPRODUCT(LARGE(AA63:AI63,{1,2,3,4,5,6}))+X63</f>
        <v>118</v>
      </c>
      <c r="Z63" s="115">
        <f t="shared" si="13"/>
        <v>1</v>
      </c>
      <c r="AA63" s="90">
        <f t="shared" si="3"/>
      </c>
      <c r="AB63" s="90">
        <f t="shared" si="4"/>
      </c>
      <c r="AC63" s="89">
        <f t="shared" si="5"/>
      </c>
      <c r="AD63" s="89">
        <f t="shared" si="6"/>
        <v>118</v>
      </c>
      <c r="AE63" s="90">
        <f t="shared" si="7"/>
        <v>0</v>
      </c>
      <c r="AF63" s="90">
        <f t="shared" si="8"/>
        <v>0</v>
      </c>
      <c r="AG63" s="90">
        <f t="shared" si="9"/>
        <v>0</v>
      </c>
      <c r="AH63" s="90">
        <f t="shared" si="10"/>
        <v>0</v>
      </c>
      <c r="AI63" s="90">
        <f t="shared" si="11"/>
        <v>0</v>
      </c>
    </row>
    <row r="64" spans="1:35" ht="15.75" customHeight="1">
      <c r="A64" s="12"/>
      <c r="B64" s="19" t="s">
        <v>675</v>
      </c>
      <c r="C64" s="25">
        <v>75</v>
      </c>
      <c r="D64" s="19" t="s">
        <v>35</v>
      </c>
      <c r="E64" s="25"/>
      <c r="F64" s="42"/>
      <c r="G64" s="25"/>
      <c r="H64" s="42"/>
      <c r="I64" s="25"/>
      <c r="J64" s="42"/>
      <c r="K64" s="11"/>
      <c r="L64" s="42"/>
      <c r="M64" s="11"/>
      <c r="N64" s="42"/>
      <c r="O64" s="11"/>
      <c r="P64" s="42"/>
      <c r="Q64" s="11">
        <v>19</v>
      </c>
      <c r="R64" s="42">
        <f>IF(Q64="","",VLOOKUP(Q64,Tabel!$A$1:$B$106,2,FALSE))</f>
        <v>114</v>
      </c>
      <c r="S64" s="12"/>
      <c r="T64" s="42"/>
      <c r="U64" s="12"/>
      <c r="V64" s="42"/>
      <c r="W64" s="86">
        <f t="shared" si="12"/>
        <v>114</v>
      </c>
      <c r="X64" s="86">
        <f t="shared" si="15"/>
        <v>0</v>
      </c>
      <c r="Y64" s="96">
        <f>SUMPRODUCT(LARGE(AA64:AI64,{1,2,3,4,5,6}))+X64</f>
        <v>114</v>
      </c>
      <c r="Z64" s="115">
        <f t="shared" si="13"/>
        <v>1</v>
      </c>
      <c r="AA64" s="90">
        <f t="shared" si="3"/>
        <v>0</v>
      </c>
      <c r="AB64" s="90">
        <f t="shared" si="4"/>
        <v>0</v>
      </c>
      <c r="AC64" s="89">
        <f t="shared" si="5"/>
        <v>0</v>
      </c>
      <c r="AD64" s="89">
        <f t="shared" si="6"/>
        <v>0</v>
      </c>
      <c r="AE64" s="90">
        <f t="shared" si="7"/>
        <v>0</v>
      </c>
      <c r="AF64" s="90">
        <f t="shared" si="8"/>
        <v>0</v>
      </c>
      <c r="AG64" s="90">
        <f t="shared" si="9"/>
        <v>114</v>
      </c>
      <c r="AH64" s="90">
        <f t="shared" si="10"/>
        <v>0</v>
      </c>
      <c r="AI64" s="90">
        <f t="shared" si="11"/>
        <v>0</v>
      </c>
    </row>
    <row r="65" spans="1:35" ht="15.75" customHeight="1">
      <c r="A65" s="12"/>
      <c r="B65" s="34" t="s">
        <v>463</v>
      </c>
      <c r="C65" s="35">
        <v>89</v>
      </c>
      <c r="D65" s="34" t="s">
        <v>26</v>
      </c>
      <c r="E65" s="28"/>
      <c r="F65" s="42">
        <f>IF(E65="","",VLOOKUP(E65,Tabel!$A$1:$B$106,2,FALSE))</f>
      </c>
      <c r="G65" s="25" t="s">
        <v>14</v>
      </c>
      <c r="H65" s="42">
        <f>IF(G65="","",VLOOKUP(G65,Tabel!$A$1:$B$106,2,FALSE))</f>
        <v>0</v>
      </c>
      <c r="I65" s="28">
        <v>22</v>
      </c>
      <c r="J65" s="42">
        <f>IF(I65="","",VLOOKUP(I65,Tabel!$A$1:$B$106,2,FALSE))</f>
        <v>104</v>
      </c>
      <c r="K65" s="11"/>
      <c r="L65" s="42">
        <f>IF(K65="","",VLOOKUP(K65,Tabel!$A$1:$B$106,2,FALSE))</f>
      </c>
      <c r="M65" s="11"/>
      <c r="N65" s="42"/>
      <c r="O65" s="11"/>
      <c r="P65" s="42"/>
      <c r="Q65" s="11"/>
      <c r="R65" s="42"/>
      <c r="S65" s="12"/>
      <c r="T65" s="42"/>
      <c r="U65" s="12"/>
      <c r="V65" s="42"/>
      <c r="W65" s="86">
        <f t="shared" si="12"/>
        <v>104</v>
      </c>
      <c r="X65" s="86">
        <f t="shared" si="15"/>
        <v>0</v>
      </c>
      <c r="Y65" s="96">
        <f>SUMPRODUCT(LARGE(AA65:AI65,{1,2,3,4,5,6}))+X65</f>
        <v>104</v>
      </c>
      <c r="Z65" s="115">
        <f t="shared" si="13"/>
        <v>2</v>
      </c>
      <c r="AA65" s="90">
        <f t="shared" si="3"/>
      </c>
      <c r="AB65" s="90">
        <f t="shared" si="4"/>
        <v>0</v>
      </c>
      <c r="AC65" s="89">
        <f t="shared" si="5"/>
        <v>104</v>
      </c>
      <c r="AD65" s="89">
        <f t="shared" si="6"/>
      </c>
      <c r="AE65" s="90">
        <f t="shared" si="7"/>
        <v>0</v>
      </c>
      <c r="AF65" s="90">
        <f t="shared" si="8"/>
        <v>0</v>
      </c>
      <c r="AG65" s="90">
        <f t="shared" si="9"/>
        <v>0</v>
      </c>
      <c r="AH65" s="90">
        <f t="shared" si="10"/>
        <v>0</v>
      </c>
      <c r="AI65" s="90">
        <f t="shared" si="11"/>
        <v>0</v>
      </c>
    </row>
    <row r="66" spans="1:35" ht="15.75" customHeight="1">
      <c r="A66" s="12"/>
      <c r="B66" s="19" t="s">
        <v>464</v>
      </c>
      <c r="C66" s="25">
        <v>88</v>
      </c>
      <c r="D66" s="19" t="s">
        <v>26</v>
      </c>
      <c r="E66" s="28">
        <v>22</v>
      </c>
      <c r="F66" s="42">
        <f>IF(E66="","",VLOOKUP(E66,Tabel!$A$1:$B$106,2,FALSE))</f>
        <v>104</v>
      </c>
      <c r="G66" s="25"/>
      <c r="H66" s="42">
        <f>IF(G66="","",VLOOKUP(G66,Tabel!$A$1:$B$106,2,FALSE))</f>
      </c>
      <c r="I66" s="28"/>
      <c r="J66" s="42">
        <f>IF(I66="","",VLOOKUP(I66,Tabel!$A$1:$B$106,2,FALSE))</f>
      </c>
      <c r="K66" s="11"/>
      <c r="L66" s="42">
        <f>IF(K66="","",VLOOKUP(K66,Tabel!$A$1:$B$106,2,FALSE))</f>
      </c>
      <c r="M66" s="11"/>
      <c r="N66" s="42"/>
      <c r="O66" s="11"/>
      <c r="P66" s="42"/>
      <c r="Q66" s="11"/>
      <c r="R66" s="42"/>
      <c r="S66" s="12"/>
      <c r="T66" s="42"/>
      <c r="U66" s="12"/>
      <c r="V66" s="42"/>
      <c r="W66" s="86">
        <f t="shared" si="12"/>
        <v>104</v>
      </c>
      <c r="X66" s="86">
        <f t="shared" si="15"/>
        <v>0</v>
      </c>
      <c r="Y66" s="96">
        <f>SUMPRODUCT(LARGE(AA66:AI66,{1,2,3,4,5,6}))+X66</f>
        <v>104</v>
      </c>
      <c r="Z66" s="115">
        <f t="shared" si="13"/>
        <v>1</v>
      </c>
      <c r="AA66" s="90">
        <f t="shared" si="3"/>
        <v>104</v>
      </c>
      <c r="AB66" s="90">
        <f t="shared" si="4"/>
      </c>
      <c r="AC66" s="89">
        <f t="shared" si="5"/>
      </c>
      <c r="AD66" s="89">
        <f t="shared" si="6"/>
      </c>
      <c r="AE66" s="90">
        <f t="shared" si="7"/>
        <v>0</v>
      </c>
      <c r="AF66" s="90">
        <f t="shared" si="8"/>
        <v>0</v>
      </c>
      <c r="AG66" s="90">
        <f t="shared" si="9"/>
        <v>0</v>
      </c>
      <c r="AH66" s="90">
        <f t="shared" si="10"/>
        <v>0</v>
      </c>
      <c r="AI66" s="90">
        <f t="shared" si="11"/>
        <v>0</v>
      </c>
    </row>
    <row r="67" spans="1:35" ht="15.75" customHeight="1">
      <c r="A67" s="12"/>
      <c r="B67" s="19" t="s">
        <v>676</v>
      </c>
      <c r="C67" s="25">
        <v>86</v>
      </c>
      <c r="D67" s="19" t="s">
        <v>176</v>
      </c>
      <c r="E67" s="25"/>
      <c r="F67" s="42"/>
      <c r="G67" s="25"/>
      <c r="H67" s="42"/>
      <c r="I67" s="25"/>
      <c r="J67" s="42"/>
      <c r="K67" s="11"/>
      <c r="L67" s="42"/>
      <c r="M67" s="11"/>
      <c r="N67" s="42"/>
      <c r="O67" s="11"/>
      <c r="P67" s="42"/>
      <c r="Q67" s="11">
        <v>22</v>
      </c>
      <c r="R67" s="42">
        <f>IF(Q67="","",VLOOKUP(Q67,Tabel!$A$1:$B$106,2,FALSE))</f>
        <v>104</v>
      </c>
      <c r="S67" s="12"/>
      <c r="T67" s="42"/>
      <c r="U67" s="12"/>
      <c r="V67" s="42"/>
      <c r="W67" s="86">
        <f t="shared" si="12"/>
        <v>104</v>
      </c>
      <c r="X67" s="86">
        <f t="shared" si="15"/>
        <v>0</v>
      </c>
      <c r="Y67" s="96">
        <f>SUMPRODUCT(LARGE(AA67:AI67,{1,2,3,4,5,6}))+X67</f>
        <v>104</v>
      </c>
      <c r="Z67" s="115">
        <f t="shared" si="13"/>
        <v>1</v>
      </c>
      <c r="AA67" s="90">
        <f t="shared" si="3"/>
        <v>0</v>
      </c>
      <c r="AB67" s="90">
        <f t="shared" si="4"/>
        <v>0</v>
      </c>
      <c r="AC67" s="89">
        <f t="shared" si="5"/>
        <v>0</v>
      </c>
      <c r="AD67" s="89">
        <f t="shared" si="6"/>
        <v>0</v>
      </c>
      <c r="AE67" s="90">
        <f t="shared" si="7"/>
        <v>0</v>
      </c>
      <c r="AF67" s="90">
        <f t="shared" si="8"/>
        <v>0</v>
      </c>
      <c r="AG67" s="90">
        <f t="shared" si="9"/>
        <v>104</v>
      </c>
      <c r="AH67" s="90">
        <f t="shared" si="10"/>
        <v>0</v>
      </c>
      <c r="AI67" s="90">
        <f t="shared" si="11"/>
        <v>0</v>
      </c>
    </row>
    <row r="68" spans="1:35" ht="15.75" customHeight="1">
      <c r="A68" s="12"/>
      <c r="B68" s="19" t="s">
        <v>580</v>
      </c>
      <c r="C68" s="25">
        <v>89</v>
      </c>
      <c r="D68" s="19" t="s">
        <v>26</v>
      </c>
      <c r="E68" s="28"/>
      <c r="F68" s="42">
        <f>IF(E68="","",VLOOKUP(E68,Tabel!$A$1:$B$106,2,FALSE))</f>
      </c>
      <c r="G68" s="25"/>
      <c r="H68" s="42">
        <f>IF(G68="","",VLOOKUP(G68,Tabel!$A$1:$B$106,2,FALSE))</f>
      </c>
      <c r="I68" s="28">
        <v>25</v>
      </c>
      <c r="J68" s="42">
        <f>IF(I68="","",VLOOKUP(I68,Tabel!$A$1:$B$106,2,FALSE))</f>
        <v>95</v>
      </c>
      <c r="K68" s="11"/>
      <c r="L68" s="42">
        <f>IF(K68="","",VLOOKUP(K68,Tabel!$A$1:$B$106,2,FALSE))</f>
      </c>
      <c r="M68" s="11"/>
      <c r="N68" s="42"/>
      <c r="O68" s="11"/>
      <c r="P68" s="42"/>
      <c r="Q68" s="11"/>
      <c r="R68" s="42"/>
      <c r="S68" s="12"/>
      <c r="T68" s="42"/>
      <c r="U68" s="12"/>
      <c r="V68" s="42"/>
      <c r="W68" s="86">
        <f t="shared" si="12"/>
        <v>95</v>
      </c>
      <c r="X68" s="86">
        <f t="shared" si="15"/>
        <v>0</v>
      </c>
      <c r="Y68" s="96">
        <f>SUMPRODUCT(LARGE(AA68:AI68,{1,2,3,4,5,6}))+X68</f>
        <v>95</v>
      </c>
      <c r="Z68" s="115">
        <f t="shared" si="13"/>
        <v>1</v>
      </c>
      <c r="AA68" s="90">
        <f t="shared" si="3"/>
      </c>
      <c r="AB68" s="90">
        <f t="shared" si="4"/>
      </c>
      <c r="AC68" s="89">
        <f t="shared" si="5"/>
        <v>95</v>
      </c>
      <c r="AD68" s="89">
        <f t="shared" si="6"/>
      </c>
      <c r="AE68" s="90">
        <f t="shared" si="7"/>
        <v>0</v>
      </c>
      <c r="AF68" s="90">
        <f t="shared" si="8"/>
        <v>0</v>
      </c>
      <c r="AG68" s="90">
        <f t="shared" si="9"/>
        <v>0</v>
      </c>
      <c r="AH68" s="90">
        <f t="shared" si="10"/>
        <v>0</v>
      </c>
      <c r="AI68" s="90">
        <f t="shared" si="11"/>
        <v>0</v>
      </c>
    </row>
    <row r="69" spans="1:35" ht="15.75" customHeight="1">
      <c r="A69" s="12"/>
      <c r="B69" s="19" t="s">
        <v>466</v>
      </c>
      <c r="C69" s="25">
        <v>89</v>
      </c>
      <c r="D69" s="19" t="s">
        <v>33</v>
      </c>
      <c r="E69" s="28">
        <v>29</v>
      </c>
      <c r="F69" s="42">
        <f>IF(E69="","",VLOOKUP(E69,Tabel!$A$1:$B$106,2,FALSE))</f>
        <v>83</v>
      </c>
      <c r="G69" s="25"/>
      <c r="H69" s="42">
        <f>IF(G69="","",VLOOKUP(G69,Tabel!$A$1:$B$106,2,FALSE))</f>
      </c>
      <c r="I69" s="25"/>
      <c r="J69" s="42">
        <f>IF(I69="","",VLOOKUP(I69,Tabel!$A$1:$B$106,2,FALSE))</f>
      </c>
      <c r="K69" s="11"/>
      <c r="L69" s="42">
        <f>IF(K69="","",VLOOKUP(K69,Tabel!$A$1:$B$106,2,FALSE))</f>
      </c>
      <c r="M69" s="11"/>
      <c r="N69" s="42"/>
      <c r="O69" s="11"/>
      <c r="P69" s="42"/>
      <c r="Q69" s="11"/>
      <c r="R69" s="42"/>
      <c r="S69" s="12"/>
      <c r="T69" s="42"/>
      <c r="U69" s="12"/>
      <c r="V69" s="42"/>
      <c r="W69" s="86">
        <f t="shared" si="12"/>
        <v>83</v>
      </c>
      <c r="X69" s="86">
        <f t="shared" si="15"/>
        <v>0</v>
      </c>
      <c r="Y69" s="96">
        <f>SUMPRODUCT(LARGE(AA69:AI69,{1,2,3,4,5,6}))+X69</f>
        <v>83</v>
      </c>
      <c r="Z69" s="115">
        <f t="shared" si="13"/>
        <v>1</v>
      </c>
      <c r="AA69" s="90">
        <f t="shared" si="3"/>
        <v>83</v>
      </c>
      <c r="AB69" s="90">
        <f t="shared" si="4"/>
      </c>
      <c r="AC69" s="89">
        <f t="shared" si="5"/>
      </c>
      <c r="AD69" s="89">
        <f t="shared" si="6"/>
      </c>
      <c r="AE69" s="90">
        <f t="shared" si="7"/>
        <v>0</v>
      </c>
      <c r="AF69" s="90">
        <f t="shared" si="8"/>
        <v>0</v>
      </c>
      <c r="AG69" s="90">
        <f t="shared" si="9"/>
        <v>0</v>
      </c>
      <c r="AH69" s="90">
        <f t="shared" si="10"/>
        <v>0</v>
      </c>
      <c r="AI69" s="90">
        <f t="shared" si="11"/>
        <v>0</v>
      </c>
    </row>
    <row r="70" spans="1:35" ht="15.75" customHeight="1">
      <c r="A70" s="12"/>
      <c r="B70" s="19" t="s">
        <v>467</v>
      </c>
      <c r="C70" s="25">
        <v>88</v>
      </c>
      <c r="D70" s="19" t="s">
        <v>32</v>
      </c>
      <c r="E70" s="28">
        <v>30</v>
      </c>
      <c r="F70" s="28">
        <f>IF(E70="","",VLOOKUP(E70,Tabel!$A$1:$B$106,2,FALSE))</f>
        <v>80</v>
      </c>
      <c r="G70" s="25"/>
      <c r="H70" s="28">
        <f>IF(G70="","",VLOOKUP(G70,Tabel!$A$1:$B$106,2,FALSE))</f>
      </c>
      <c r="I70" s="25"/>
      <c r="J70" s="28">
        <f>IF(I70="","",VLOOKUP(I70,Tabel!$A$1:$B$106,2,FALSE))</f>
      </c>
      <c r="K70" s="11"/>
      <c r="L70" s="28">
        <f>IF(K70="","",VLOOKUP(K70,Tabel!$A$1:$B$106,2,FALSE))</f>
      </c>
      <c r="M70" s="11"/>
      <c r="N70" s="28"/>
      <c r="O70" s="11"/>
      <c r="P70" s="28"/>
      <c r="Q70" s="11"/>
      <c r="R70" s="28"/>
      <c r="S70" s="12"/>
      <c r="T70" s="28"/>
      <c r="U70" s="12"/>
      <c r="V70" s="28"/>
      <c r="W70" s="86">
        <f t="shared" si="12"/>
        <v>80</v>
      </c>
      <c r="X70" s="86">
        <f t="shared" si="15"/>
        <v>0</v>
      </c>
      <c r="Y70" s="96">
        <f>SUMPRODUCT(LARGE(AA70:AI70,{1,2,3,4,5,6}))+X70</f>
        <v>80</v>
      </c>
      <c r="Z70" s="115">
        <f t="shared" si="13"/>
        <v>1</v>
      </c>
      <c r="AA70" s="90">
        <f t="shared" si="3"/>
        <v>80</v>
      </c>
      <c r="AB70" s="90">
        <f t="shared" si="4"/>
      </c>
      <c r="AC70" s="89">
        <f t="shared" si="5"/>
      </c>
      <c r="AD70" s="89">
        <f t="shared" si="6"/>
      </c>
      <c r="AE70" s="90">
        <f t="shared" si="7"/>
        <v>0</v>
      </c>
      <c r="AF70" s="90">
        <f t="shared" si="8"/>
        <v>0</v>
      </c>
      <c r="AG70" s="90">
        <f t="shared" si="9"/>
        <v>0</v>
      </c>
      <c r="AH70" s="90">
        <f t="shared" si="10"/>
        <v>0</v>
      </c>
      <c r="AI70" s="90">
        <f t="shared" si="11"/>
        <v>0</v>
      </c>
    </row>
  </sheetData>
  <sheetProtection/>
  <mergeCells count="1">
    <mergeCell ref="U7:Y8"/>
  </mergeCells>
  <conditionalFormatting sqref="Y19:Y70 W19:W70 W9:W16 Y9:Y16">
    <cfRule type="cellIs" priority="1" dxfId="0" operator="equal" stopIfTrue="1">
      <formula>0</formula>
    </cfRule>
  </conditionalFormatting>
  <conditionalFormatting sqref="W17:W18 Y17:Y18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AI78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9.140625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08"/>
      <c r="B9" s="85" t="s">
        <v>21</v>
      </c>
      <c r="C9" s="122"/>
      <c r="D9" s="126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86" t="s">
        <v>586</v>
      </c>
      <c r="X9" s="86" t="s">
        <v>587</v>
      </c>
      <c r="Y9" s="96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86"/>
      <c r="X10" s="86"/>
      <c r="Y10" s="96"/>
    </row>
    <row r="11" spans="1:35" ht="15.75" customHeight="1">
      <c r="A11" s="14">
        <v>1</v>
      </c>
      <c r="B11" s="73" t="s">
        <v>132</v>
      </c>
      <c r="C11" s="75">
        <v>65</v>
      </c>
      <c r="D11" s="73" t="s">
        <v>30</v>
      </c>
      <c r="E11" s="75">
        <v>2</v>
      </c>
      <c r="F11" s="76">
        <f>IF(E11="","",VLOOKUP(E11,Tabel!$A$1:$B$106,2,FALSE))</f>
        <v>190</v>
      </c>
      <c r="G11" s="75">
        <v>1</v>
      </c>
      <c r="H11" s="76">
        <f>IF(G11="","",VLOOKUP(G11,Tabel!$A$1:$B$106,2,FALSE))</f>
        <v>200</v>
      </c>
      <c r="I11" s="75">
        <v>2</v>
      </c>
      <c r="J11" s="76">
        <f>IF(I11="","",VLOOKUP(I11,Tabel!$A$1:$B$106,2,FALSE))</f>
        <v>190</v>
      </c>
      <c r="K11" s="78">
        <v>2</v>
      </c>
      <c r="L11" s="76">
        <f>IF(K11="","",VLOOKUP(K11,Tabel!$A$1:$B$106,2,FALSE))</f>
        <v>190</v>
      </c>
      <c r="M11" s="78">
        <v>1</v>
      </c>
      <c r="N11" s="76">
        <f>IF(M11="","",VLOOKUP(M11,Tabel!$A$1:$B$106,2,FALSE))</f>
        <v>200</v>
      </c>
      <c r="O11" s="78">
        <v>1</v>
      </c>
      <c r="P11" s="76">
        <f>IF(O11="","",VLOOKUP(O11,Tabel!$A$1:$B$106,2,FALSE))</f>
        <v>200</v>
      </c>
      <c r="Q11" s="78">
        <v>1</v>
      </c>
      <c r="R11" s="76">
        <f>IF(Q11="","",VLOOKUP(Q11,Tabel!$A$1:$B$106,2,FALSE))</f>
        <v>200</v>
      </c>
      <c r="S11" s="79">
        <v>1</v>
      </c>
      <c r="T11" s="76">
        <f>IF(S11="","",VLOOKUP(S11,Tabel!$A$1:$B$106,2,FALSE))</f>
        <v>200</v>
      </c>
      <c r="U11" s="79">
        <v>1</v>
      </c>
      <c r="V11" s="76">
        <f>IF(U11="","",VLOOKUP(U11,Tabel!$A$1:$B$106,2,FALSE))</f>
        <v>200</v>
      </c>
      <c r="W11" s="80">
        <f aca="true" t="shared" si="0" ref="W11:W29">SUM(F11,H11,J11,L11,N11,P11,R11,T11,V11)</f>
        <v>1770</v>
      </c>
      <c r="X11" s="80">
        <f aca="true" t="shared" si="1" ref="X11:X29">IF(COUNT(F11,H11,J11,L11,N11,P11,R11,T11,V11)=7,5,IF(COUNT(F11,H11,J11,L11,N11,P11,R11,T11,V11)=8,15,IF(COUNT(F11,H11,J11,L11,N11,P11,R11,T11,V11)=9,30,0)))</f>
        <v>30</v>
      </c>
      <c r="Y11" s="93">
        <f>SUMPRODUCT(LARGE(AA11:AI11,{1,2,3,4,5,6}))+X11</f>
        <v>1230</v>
      </c>
      <c r="Z11" s="115">
        <f aca="true" t="shared" si="2" ref="Z11:Z29">COUNTA(E11,G11,I11,K11,M11,O11,Q11,S11,U11)</f>
        <v>9</v>
      </c>
      <c r="AA11" s="90">
        <f aca="true" t="shared" si="3" ref="AA11:AA29">F11</f>
        <v>190</v>
      </c>
      <c r="AB11" s="90">
        <f aca="true" t="shared" si="4" ref="AB11:AB29">H11</f>
        <v>200</v>
      </c>
      <c r="AC11" s="89">
        <f aca="true" t="shared" si="5" ref="AC11:AC29">J11</f>
        <v>190</v>
      </c>
      <c r="AD11" s="89">
        <f aca="true" t="shared" si="6" ref="AD11:AD29">L11</f>
        <v>190</v>
      </c>
      <c r="AE11" s="90">
        <f aca="true" t="shared" si="7" ref="AE11:AE29">N11</f>
        <v>200</v>
      </c>
      <c r="AF11" s="90">
        <f aca="true" t="shared" si="8" ref="AF11:AF29">P11</f>
        <v>200</v>
      </c>
      <c r="AG11" s="90">
        <f aca="true" t="shared" si="9" ref="AG11:AG29">R11</f>
        <v>200</v>
      </c>
      <c r="AH11" s="90">
        <f aca="true" t="shared" si="10" ref="AH11:AH29">T11</f>
        <v>200</v>
      </c>
      <c r="AI11" s="90">
        <f aca="true" t="shared" si="11" ref="AI11:AI29">V11</f>
        <v>200</v>
      </c>
    </row>
    <row r="12" spans="1:35" ht="15.75" customHeight="1">
      <c r="A12" s="12">
        <v>2</v>
      </c>
      <c r="B12" s="26" t="s">
        <v>134</v>
      </c>
      <c r="C12" s="29">
        <v>70</v>
      </c>
      <c r="D12" s="26" t="s">
        <v>32</v>
      </c>
      <c r="E12" s="29">
        <v>4</v>
      </c>
      <c r="F12" s="42">
        <f>IF(E12="","",VLOOKUP(E12,Tabel!$A$1:$B$106,2,FALSE))</f>
        <v>180</v>
      </c>
      <c r="G12" s="25">
        <v>3</v>
      </c>
      <c r="H12" s="42">
        <f>IF(G12="","",VLOOKUP(G12,Tabel!$A$1:$B$106,2,FALSE))</f>
        <v>185</v>
      </c>
      <c r="I12" s="25">
        <v>3</v>
      </c>
      <c r="J12" s="42">
        <f>IF(I12="","",VLOOKUP(I12,Tabel!$A$1:$B$106,2,FALSE))</f>
        <v>185</v>
      </c>
      <c r="K12" s="11">
        <v>1</v>
      </c>
      <c r="L12" s="42">
        <f>IF(K12="","",VLOOKUP(K12,Tabel!$A$1:$B$106,2,FALSE))</f>
        <v>200</v>
      </c>
      <c r="M12" s="11">
        <v>2</v>
      </c>
      <c r="N12" s="42">
        <f>IF(M12="","",VLOOKUP(M12,Tabel!$A$1:$B$106,2,FALSE))</f>
        <v>190</v>
      </c>
      <c r="O12" s="11">
        <v>3</v>
      </c>
      <c r="P12" s="42">
        <f>IF(O12="","",VLOOKUP(O12,Tabel!$A$1:$B$106,2,FALSE))</f>
        <v>185</v>
      </c>
      <c r="Q12" s="11">
        <v>2</v>
      </c>
      <c r="R12" s="42">
        <f>IF(Q12="","",VLOOKUP(Q12,Tabel!$A$1:$B$106,2,FALSE))</f>
        <v>190</v>
      </c>
      <c r="S12" s="12">
        <v>15</v>
      </c>
      <c r="T12" s="42">
        <f>IF(S12="","",VLOOKUP(S12,Tabel!$A$1:$B$106,2,FALSE))</f>
        <v>130</v>
      </c>
      <c r="U12" s="12">
        <v>2</v>
      </c>
      <c r="V12" s="42">
        <f>IF(U12="","",VLOOKUP(U12,Tabel!$A$1:$B$106,2,FALSE))</f>
        <v>190</v>
      </c>
      <c r="W12" s="86">
        <f t="shared" si="0"/>
        <v>1635</v>
      </c>
      <c r="X12" s="86">
        <f t="shared" si="1"/>
        <v>30</v>
      </c>
      <c r="Y12" s="96">
        <f>SUMPRODUCT(LARGE(AA12:AI12,{1,2,3,4,5,6}))+X12</f>
        <v>1170</v>
      </c>
      <c r="Z12" s="115">
        <f t="shared" si="2"/>
        <v>9</v>
      </c>
      <c r="AA12" s="90">
        <f t="shared" si="3"/>
        <v>180</v>
      </c>
      <c r="AB12" s="90">
        <f t="shared" si="4"/>
        <v>185</v>
      </c>
      <c r="AC12" s="89">
        <f t="shared" si="5"/>
        <v>185</v>
      </c>
      <c r="AD12" s="89">
        <f t="shared" si="6"/>
        <v>200</v>
      </c>
      <c r="AE12" s="90">
        <f t="shared" si="7"/>
        <v>190</v>
      </c>
      <c r="AF12" s="90">
        <f t="shared" si="8"/>
        <v>185</v>
      </c>
      <c r="AG12" s="90">
        <f t="shared" si="9"/>
        <v>190</v>
      </c>
      <c r="AH12" s="90">
        <f t="shared" si="10"/>
        <v>130</v>
      </c>
      <c r="AI12" s="90">
        <f t="shared" si="11"/>
        <v>190</v>
      </c>
    </row>
    <row r="13" spans="1:35" ht="15.75" customHeight="1">
      <c r="A13" s="12">
        <v>3</v>
      </c>
      <c r="B13" s="26" t="s">
        <v>133</v>
      </c>
      <c r="C13" s="29">
        <v>72</v>
      </c>
      <c r="D13" s="26" t="s">
        <v>25</v>
      </c>
      <c r="E13" s="29">
        <v>3</v>
      </c>
      <c r="F13" s="42">
        <f>IF(E13="","",VLOOKUP(E13,Tabel!$A$1:$B$106,2,FALSE))</f>
        <v>185</v>
      </c>
      <c r="G13" s="25">
        <v>4</v>
      </c>
      <c r="H13" s="42">
        <f>IF(G13="","",VLOOKUP(G13,Tabel!$A$1:$B$106,2,FALSE))</f>
        <v>180</v>
      </c>
      <c r="I13" s="25">
        <v>4</v>
      </c>
      <c r="J13" s="42">
        <f>IF(I13="","",VLOOKUP(I13,Tabel!$A$1:$B$106,2,FALSE))</f>
        <v>180</v>
      </c>
      <c r="K13" s="11">
        <v>3</v>
      </c>
      <c r="L13" s="42">
        <f>IF(K13="","",VLOOKUP(K13,Tabel!$A$1:$B$106,2,FALSE))</f>
        <v>185</v>
      </c>
      <c r="M13" s="11">
        <v>4</v>
      </c>
      <c r="N13" s="42">
        <f>IF(M13="","",VLOOKUP(M13,Tabel!$A$1:$B$106,2,FALSE))</f>
        <v>180</v>
      </c>
      <c r="O13" s="11">
        <v>2</v>
      </c>
      <c r="P13" s="42">
        <f>IF(O13="","",VLOOKUP(O13,Tabel!$A$1:$B$106,2,FALSE))</f>
        <v>190</v>
      </c>
      <c r="Q13" s="11">
        <v>3</v>
      </c>
      <c r="R13" s="42">
        <f>IF(Q13="","",VLOOKUP(Q13,Tabel!$A$1:$B$106,2,FALSE))</f>
        <v>185</v>
      </c>
      <c r="S13" s="12">
        <v>2</v>
      </c>
      <c r="T13" s="42">
        <f>IF(S13="","",VLOOKUP(S13,Tabel!$A$1:$B$106,2,FALSE))</f>
        <v>190</v>
      </c>
      <c r="U13" s="12">
        <v>5</v>
      </c>
      <c r="V13" s="42">
        <f>IF(U13="","",VLOOKUP(U13,Tabel!$A$1:$B$106,2,FALSE))</f>
        <v>175</v>
      </c>
      <c r="W13" s="86">
        <f t="shared" si="0"/>
        <v>1650</v>
      </c>
      <c r="X13" s="86">
        <f t="shared" si="1"/>
        <v>30</v>
      </c>
      <c r="Y13" s="96">
        <f>SUMPRODUCT(LARGE(AA13:AI13,{1,2,3,4,5,6}))+X13</f>
        <v>1145</v>
      </c>
      <c r="Z13" s="115">
        <f t="shared" si="2"/>
        <v>9</v>
      </c>
      <c r="AA13" s="90">
        <f t="shared" si="3"/>
        <v>185</v>
      </c>
      <c r="AB13" s="90">
        <f t="shared" si="4"/>
        <v>180</v>
      </c>
      <c r="AC13" s="89">
        <f t="shared" si="5"/>
        <v>180</v>
      </c>
      <c r="AD13" s="89">
        <f t="shared" si="6"/>
        <v>185</v>
      </c>
      <c r="AE13" s="90">
        <f t="shared" si="7"/>
        <v>180</v>
      </c>
      <c r="AF13" s="90">
        <f t="shared" si="8"/>
        <v>190</v>
      </c>
      <c r="AG13" s="90">
        <f t="shared" si="9"/>
        <v>185</v>
      </c>
      <c r="AH13" s="90">
        <f t="shared" si="10"/>
        <v>190</v>
      </c>
      <c r="AI13" s="90">
        <f t="shared" si="11"/>
        <v>175</v>
      </c>
    </row>
    <row r="14" spans="1:35" ht="15.75" customHeight="1">
      <c r="A14" s="12">
        <v>4</v>
      </c>
      <c r="B14" s="73" t="s">
        <v>143</v>
      </c>
      <c r="C14" s="75">
        <v>68</v>
      </c>
      <c r="D14" s="73" t="s">
        <v>30</v>
      </c>
      <c r="E14" s="75">
        <v>5</v>
      </c>
      <c r="F14" s="76">
        <f>IF(E14="","",VLOOKUP(E14,Tabel!$A$1:$B$106,2,FALSE))</f>
        <v>175</v>
      </c>
      <c r="G14" s="75">
        <v>6</v>
      </c>
      <c r="H14" s="76">
        <f>IF(G14="","",VLOOKUP(G14,Tabel!$A$1:$B$106,2,FALSE))</f>
        <v>170</v>
      </c>
      <c r="I14" s="75">
        <v>7</v>
      </c>
      <c r="J14" s="76">
        <f>IF(I14="","",VLOOKUP(I14,Tabel!$A$1:$B$106,2,FALSE))</f>
        <v>165</v>
      </c>
      <c r="K14" s="78">
        <v>5</v>
      </c>
      <c r="L14" s="76">
        <f>IF(K14="","",VLOOKUP(K14,Tabel!$A$1:$B$106,2,FALSE))</f>
        <v>175</v>
      </c>
      <c r="M14" s="78">
        <v>3</v>
      </c>
      <c r="N14" s="76">
        <f>IF(M14="","",VLOOKUP(M14,Tabel!$A$1:$B$106,2,FALSE))</f>
        <v>185</v>
      </c>
      <c r="O14" s="78"/>
      <c r="P14" s="76"/>
      <c r="Q14" s="78"/>
      <c r="R14" s="76"/>
      <c r="S14" s="79">
        <v>3</v>
      </c>
      <c r="T14" s="76">
        <f>IF(S14="","",VLOOKUP(S14,Tabel!$A$1:$B$106,2,FALSE))</f>
        <v>185</v>
      </c>
      <c r="U14" s="79">
        <v>4</v>
      </c>
      <c r="V14" s="76">
        <f>IF(U14="","",VLOOKUP(U14,Tabel!$A$1:$B$106,2,FALSE))</f>
        <v>180</v>
      </c>
      <c r="W14" s="80">
        <f t="shared" si="0"/>
        <v>1235</v>
      </c>
      <c r="X14" s="80">
        <f t="shared" si="1"/>
        <v>5</v>
      </c>
      <c r="Y14" s="93">
        <f>SUMPRODUCT(LARGE(AA14:AI14,{1,2,3,4,5,6}))+X14</f>
        <v>1075</v>
      </c>
      <c r="Z14" s="115">
        <f t="shared" si="2"/>
        <v>7</v>
      </c>
      <c r="AA14" s="90">
        <f t="shared" si="3"/>
        <v>175</v>
      </c>
      <c r="AB14" s="90">
        <f t="shared" si="4"/>
        <v>170</v>
      </c>
      <c r="AC14" s="89">
        <f t="shared" si="5"/>
        <v>165</v>
      </c>
      <c r="AD14" s="89">
        <f t="shared" si="6"/>
        <v>175</v>
      </c>
      <c r="AE14" s="90">
        <f t="shared" si="7"/>
        <v>185</v>
      </c>
      <c r="AF14" s="90">
        <f t="shared" si="8"/>
        <v>0</v>
      </c>
      <c r="AG14" s="90">
        <f t="shared" si="9"/>
        <v>0</v>
      </c>
      <c r="AH14" s="90">
        <f t="shared" si="10"/>
        <v>185</v>
      </c>
      <c r="AI14" s="90">
        <f t="shared" si="11"/>
        <v>180</v>
      </c>
    </row>
    <row r="15" spans="1:35" ht="15.75" customHeight="1">
      <c r="A15" s="12">
        <v>5</v>
      </c>
      <c r="B15" s="26" t="s">
        <v>202</v>
      </c>
      <c r="C15" s="29">
        <v>64</v>
      </c>
      <c r="D15" s="26" t="s">
        <v>32</v>
      </c>
      <c r="E15" s="29">
        <v>6</v>
      </c>
      <c r="F15" s="42">
        <f>IF(E15="","",VLOOKUP(E15,Tabel!$A$1:$B$106,2,FALSE))</f>
        <v>170</v>
      </c>
      <c r="G15" s="25">
        <v>7</v>
      </c>
      <c r="H15" s="42">
        <f>IF(G15="","",VLOOKUP(G15,Tabel!$A$1:$B$106,2,FALSE))</f>
        <v>165</v>
      </c>
      <c r="I15" s="25">
        <v>9</v>
      </c>
      <c r="J15" s="42">
        <f>IF(I15="","",VLOOKUP(I15,Tabel!$A$1:$B$106,2,FALSE))</f>
        <v>155</v>
      </c>
      <c r="K15" s="11">
        <v>8</v>
      </c>
      <c r="L15" s="42">
        <f>IF(K15="","",VLOOKUP(K15,Tabel!$A$1:$B$106,2,FALSE))</f>
        <v>160</v>
      </c>
      <c r="M15" s="11">
        <v>6</v>
      </c>
      <c r="N15" s="42">
        <f>IF(M15="","",VLOOKUP(M15,Tabel!$A$1:$B$106,2,FALSE))</f>
        <v>170</v>
      </c>
      <c r="O15" s="11">
        <v>4</v>
      </c>
      <c r="P15" s="42">
        <f>IF(O15="","",VLOOKUP(O15,Tabel!$A$1:$B$106,2,FALSE))</f>
        <v>180</v>
      </c>
      <c r="Q15" s="11">
        <v>6</v>
      </c>
      <c r="R15" s="42">
        <f>IF(Q15="","",VLOOKUP(Q15,Tabel!$A$1:$B$106,2,FALSE))</f>
        <v>170</v>
      </c>
      <c r="S15" s="12">
        <v>4</v>
      </c>
      <c r="T15" s="42">
        <f>IF(S15="","",VLOOKUP(S15,Tabel!$A$1:$B$106,2,FALSE))</f>
        <v>180</v>
      </c>
      <c r="U15" s="12">
        <v>7</v>
      </c>
      <c r="V15" s="42">
        <f>IF(U15="","",VLOOKUP(U15,Tabel!$A$1:$B$106,2,FALSE))</f>
        <v>165</v>
      </c>
      <c r="W15" s="86">
        <f t="shared" si="0"/>
        <v>1515</v>
      </c>
      <c r="X15" s="86">
        <f t="shared" si="1"/>
        <v>30</v>
      </c>
      <c r="Y15" s="96">
        <f>SUMPRODUCT(LARGE(AA15:AI15,{1,2,3,4,5,6}))+X15</f>
        <v>1065</v>
      </c>
      <c r="Z15" s="115">
        <f t="shared" si="2"/>
        <v>9</v>
      </c>
      <c r="AA15" s="90">
        <f t="shared" si="3"/>
        <v>170</v>
      </c>
      <c r="AB15" s="90">
        <f t="shared" si="4"/>
        <v>165</v>
      </c>
      <c r="AC15" s="89">
        <f t="shared" si="5"/>
        <v>155</v>
      </c>
      <c r="AD15" s="89">
        <f t="shared" si="6"/>
        <v>160</v>
      </c>
      <c r="AE15" s="90">
        <f t="shared" si="7"/>
        <v>170</v>
      </c>
      <c r="AF15" s="90">
        <f t="shared" si="8"/>
        <v>180</v>
      </c>
      <c r="AG15" s="90">
        <f t="shared" si="9"/>
        <v>170</v>
      </c>
      <c r="AH15" s="90">
        <f t="shared" si="10"/>
        <v>180</v>
      </c>
      <c r="AI15" s="90">
        <f t="shared" si="11"/>
        <v>165</v>
      </c>
    </row>
    <row r="16" spans="1:35" ht="15.75" customHeight="1">
      <c r="A16" s="12">
        <v>6</v>
      </c>
      <c r="B16" s="26" t="s">
        <v>207</v>
      </c>
      <c r="C16" s="29">
        <v>69</v>
      </c>
      <c r="D16" s="26" t="s">
        <v>26</v>
      </c>
      <c r="E16" s="29"/>
      <c r="F16" s="42">
        <f>IF(E16="","",VLOOKUP(E16,Tabel!$A$1:$B$106,2,FALSE))</f>
      </c>
      <c r="G16" s="25">
        <v>8</v>
      </c>
      <c r="H16" s="42">
        <f>IF(G16="","",VLOOKUP(G16,Tabel!$A$1:$B$106,2,FALSE))</f>
        <v>160</v>
      </c>
      <c r="I16" s="25">
        <v>10</v>
      </c>
      <c r="J16" s="42">
        <f>IF(I16="","",VLOOKUP(I16,Tabel!$A$1:$B$106,2,FALSE))</f>
        <v>150</v>
      </c>
      <c r="K16" s="11">
        <v>9</v>
      </c>
      <c r="L16" s="42">
        <f>IF(K16="","",VLOOKUP(K16,Tabel!$A$1:$B$106,2,FALSE))</f>
        <v>155</v>
      </c>
      <c r="M16" s="11">
        <v>7</v>
      </c>
      <c r="N16" s="42">
        <f>IF(M16="","",VLOOKUP(M16,Tabel!$A$1:$B$106,2,FALSE))</f>
        <v>165</v>
      </c>
      <c r="O16" s="11">
        <v>5</v>
      </c>
      <c r="P16" s="42">
        <f>IF(O16="","",VLOOKUP(O16,Tabel!$A$1:$B$106,2,FALSE))</f>
        <v>175</v>
      </c>
      <c r="Q16" s="11">
        <v>5</v>
      </c>
      <c r="R16" s="42">
        <f>IF(Q16="","",VLOOKUP(Q16,Tabel!$A$1:$B$106,2,FALSE))</f>
        <v>175</v>
      </c>
      <c r="S16" s="12">
        <v>5</v>
      </c>
      <c r="T16" s="42">
        <f>IF(S16="","",VLOOKUP(S16,Tabel!$A$1:$B$106,2,FALSE))</f>
        <v>175</v>
      </c>
      <c r="U16" s="12">
        <v>8</v>
      </c>
      <c r="V16" s="42">
        <f>IF(U16="","",VLOOKUP(U16,Tabel!$A$1:$B$106,2,FALSE))</f>
        <v>160</v>
      </c>
      <c r="W16" s="86">
        <f t="shared" si="0"/>
        <v>1315</v>
      </c>
      <c r="X16" s="86">
        <f t="shared" si="1"/>
        <v>15</v>
      </c>
      <c r="Y16" s="96">
        <f>SUMPRODUCT(LARGE(AA16:AI16,{1,2,3,4,5,6}))+X16</f>
        <v>1025</v>
      </c>
      <c r="Z16" s="115">
        <f t="shared" si="2"/>
        <v>8</v>
      </c>
      <c r="AA16" s="90">
        <f t="shared" si="3"/>
      </c>
      <c r="AB16" s="90">
        <f t="shared" si="4"/>
        <v>160</v>
      </c>
      <c r="AC16" s="89">
        <f t="shared" si="5"/>
        <v>150</v>
      </c>
      <c r="AD16" s="89">
        <f t="shared" si="6"/>
        <v>155</v>
      </c>
      <c r="AE16" s="90">
        <f t="shared" si="7"/>
        <v>165</v>
      </c>
      <c r="AF16" s="90">
        <f t="shared" si="8"/>
        <v>175</v>
      </c>
      <c r="AG16" s="90">
        <f t="shared" si="9"/>
        <v>175</v>
      </c>
      <c r="AH16" s="90">
        <f t="shared" si="10"/>
        <v>175</v>
      </c>
      <c r="AI16" s="90">
        <f t="shared" si="11"/>
        <v>160</v>
      </c>
    </row>
    <row r="17" spans="1:35" ht="15.75" customHeight="1">
      <c r="A17" s="12">
        <v>7</v>
      </c>
      <c r="B17" s="19" t="s">
        <v>144</v>
      </c>
      <c r="C17" s="25">
        <v>67</v>
      </c>
      <c r="D17" s="19" t="s">
        <v>33</v>
      </c>
      <c r="E17" s="25">
        <v>9</v>
      </c>
      <c r="F17" s="42">
        <f>IF(E17="","",VLOOKUP(E17,Tabel!$A$1:$B$106,2,FALSE))</f>
        <v>155</v>
      </c>
      <c r="G17" s="25">
        <v>9</v>
      </c>
      <c r="H17" s="42">
        <f>IF(G17="","",VLOOKUP(G17,Tabel!$A$1:$B$106,2,FALSE))</f>
        <v>155</v>
      </c>
      <c r="I17" s="25">
        <v>11</v>
      </c>
      <c r="J17" s="42">
        <f>IF(I17="","",VLOOKUP(I17,Tabel!$A$1:$B$106,2,FALSE))</f>
        <v>146</v>
      </c>
      <c r="K17" s="11">
        <v>12</v>
      </c>
      <c r="L17" s="42">
        <f>IF(K17="","",VLOOKUP(K17,Tabel!$A$1:$B$106,2,FALSE))</f>
        <v>142</v>
      </c>
      <c r="M17" s="11">
        <v>11</v>
      </c>
      <c r="N17" s="42">
        <f>IF(M17="","",VLOOKUP(M17,Tabel!$A$1:$B$106,2,FALSE))</f>
        <v>146</v>
      </c>
      <c r="O17" s="11">
        <v>8</v>
      </c>
      <c r="P17" s="42">
        <f>IF(O17="","",VLOOKUP(O17,Tabel!$A$1:$B$106,2,FALSE))</f>
        <v>160</v>
      </c>
      <c r="Q17" s="11">
        <v>7</v>
      </c>
      <c r="R17" s="42">
        <f>IF(Q17="","",VLOOKUP(Q17,Tabel!$A$1:$B$106,2,FALSE))</f>
        <v>165</v>
      </c>
      <c r="S17" s="12">
        <v>8</v>
      </c>
      <c r="T17" s="42">
        <f>IF(S17="","",VLOOKUP(S17,Tabel!$A$1:$B$106,2,FALSE))</f>
        <v>160</v>
      </c>
      <c r="U17" s="12">
        <v>9</v>
      </c>
      <c r="V17" s="42">
        <f>IF(U17="","",VLOOKUP(U17,Tabel!$A$1:$B$106,2,FALSE))</f>
        <v>155</v>
      </c>
      <c r="W17" s="86">
        <f t="shared" si="0"/>
        <v>1384</v>
      </c>
      <c r="X17" s="86">
        <f t="shared" si="1"/>
        <v>30</v>
      </c>
      <c r="Y17" s="96">
        <f>SUMPRODUCT(LARGE(AA17:AI17,{1,2,3,4,5,6}))+X17</f>
        <v>980</v>
      </c>
      <c r="Z17" s="115">
        <f t="shared" si="2"/>
        <v>9</v>
      </c>
      <c r="AA17" s="90">
        <f t="shared" si="3"/>
        <v>155</v>
      </c>
      <c r="AB17" s="90">
        <f t="shared" si="4"/>
        <v>155</v>
      </c>
      <c r="AC17" s="89">
        <f t="shared" si="5"/>
        <v>146</v>
      </c>
      <c r="AD17" s="89">
        <f t="shared" si="6"/>
        <v>142</v>
      </c>
      <c r="AE17" s="90">
        <f t="shared" si="7"/>
        <v>146</v>
      </c>
      <c r="AF17" s="90">
        <f t="shared" si="8"/>
        <v>160</v>
      </c>
      <c r="AG17" s="90">
        <f t="shared" si="9"/>
        <v>165</v>
      </c>
      <c r="AH17" s="90">
        <f t="shared" si="10"/>
        <v>160</v>
      </c>
      <c r="AI17" s="90">
        <f t="shared" si="11"/>
        <v>155</v>
      </c>
    </row>
    <row r="18" spans="1:35" ht="15.75" customHeight="1">
      <c r="A18" s="12">
        <v>8</v>
      </c>
      <c r="B18" s="19" t="s">
        <v>203</v>
      </c>
      <c r="C18" s="25">
        <v>69</v>
      </c>
      <c r="D18" s="19" t="s">
        <v>26</v>
      </c>
      <c r="E18" s="25">
        <v>8</v>
      </c>
      <c r="F18" s="42">
        <f>IF(E18="","",VLOOKUP(E18,Tabel!$A$1:$B$106,2,FALSE))</f>
        <v>160</v>
      </c>
      <c r="G18" s="25">
        <v>11</v>
      </c>
      <c r="H18" s="42">
        <f>IF(G18="","",VLOOKUP(G18,Tabel!$A$1:$B$106,2,FALSE))</f>
        <v>146</v>
      </c>
      <c r="I18" s="25">
        <v>12</v>
      </c>
      <c r="J18" s="42">
        <f>IF(I18="","",VLOOKUP(I18,Tabel!$A$1:$B$106,2,FALSE))</f>
        <v>142</v>
      </c>
      <c r="K18" s="11">
        <v>13</v>
      </c>
      <c r="L18" s="42">
        <f>IF(K18="","",VLOOKUP(K18,Tabel!$A$1:$B$106,2,FALSE))</f>
        <v>138</v>
      </c>
      <c r="M18" s="11"/>
      <c r="N18" s="42">
        <f>IF(M18="","",VLOOKUP(M18,Tabel!$A$1:$B$106,2,FALSE))</f>
      </c>
      <c r="O18" s="11">
        <v>7</v>
      </c>
      <c r="P18" s="42">
        <f>IF(O18="","",VLOOKUP(O18,Tabel!$A$1:$B$106,2,FALSE))</f>
        <v>165</v>
      </c>
      <c r="Q18" s="11"/>
      <c r="R18" s="42"/>
      <c r="S18" s="12">
        <v>6</v>
      </c>
      <c r="T18" s="42">
        <f>IF(S18="","",VLOOKUP(S18,Tabel!$A$1:$B$106,2,FALSE))</f>
        <v>170</v>
      </c>
      <c r="U18" s="12">
        <v>10</v>
      </c>
      <c r="V18" s="42">
        <f>IF(U18="","",VLOOKUP(U18,Tabel!$A$1:$B$106,2,FALSE))</f>
        <v>150</v>
      </c>
      <c r="W18" s="86">
        <f t="shared" si="0"/>
        <v>1071</v>
      </c>
      <c r="X18" s="86">
        <f t="shared" si="1"/>
        <v>5</v>
      </c>
      <c r="Y18" s="96">
        <f>SUMPRODUCT(LARGE(AA18:AI18,{1,2,3,4,5,6}))+X18</f>
        <v>938</v>
      </c>
      <c r="Z18" s="115">
        <f t="shared" si="2"/>
        <v>7</v>
      </c>
      <c r="AA18" s="90">
        <f t="shared" si="3"/>
        <v>160</v>
      </c>
      <c r="AB18" s="90">
        <f t="shared" si="4"/>
        <v>146</v>
      </c>
      <c r="AC18" s="89">
        <f t="shared" si="5"/>
        <v>142</v>
      </c>
      <c r="AD18" s="89">
        <f t="shared" si="6"/>
        <v>138</v>
      </c>
      <c r="AE18" s="90">
        <f t="shared" si="7"/>
      </c>
      <c r="AF18" s="90">
        <f t="shared" si="8"/>
        <v>165</v>
      </c>
      <c r="AG18" s="90">
        <f t="shared" si="9"/>
        <v>0</v>
      </c>
      <c r="AH18" s="90">
        <f t="shared" si="10"/>
        <v>170</v>
      </c>
      <c r="AI18" s="90">
        <f t="shared" si="11"/>
        <v>150</v>
      </c>
    </row>
    <row r="19" spans="1:35" ht="15.75" customHeight="1">
      <c r="A19" s="12">
        <v>9</v>
      </c>
      <c r="B19" s="19" t="s">
        <v>210</v>
      </c>
      <c r="C19" s="30">
        <v>69</v>
      </c>
      <c r="D19" s="27" t="s">
        <v>23</v>
      </c>
      <c r="E19" s="25"/>
      <c r="F19" s="42">
        <f>IF(E19="","",VLOOKUP(E19,Tabel!$A$1:$B$106,2,FALSE))</f>
      </c>
      <c r="G19" s="25">
        <v>12</v>
      </c>
      <c r="H19" s="42">
        <f>IF(G19="","",VLOOKUP(G19,Tabel!$A$1:$B$106,2,FALSE))</f>
        <v>142</v>
      </c>
      <c r="I19" s="25">
        <v>14</v>
      </c>
      <c r="J19" s="42">
        <f>IF(I19="","",VLOOKUP(I19,Tabel!$A$1:$B$106,2,FALSE))</f>
        <v>134</v>
      </c>
      <c r="K19" s="11">
        <v>15</v>
      </c>
      <c r="L19" s="42">
        <f>IF(K19="","",VLOOKUP(K19,Tabel!$A$1:$B$106,2,FALSE))</f>
        <v>130</v>
      </c>
      <c r="M19" s="11">
        <v>10</v>
      </c>
      <c r="N19" s="42">
        <f>IF(M19="","",VLOOKUP(M19,Tabel!$A$1:$B$106,2,FALSE))</f>
        <v>150</v>
      </c>
      <c r="O19" s="11">
        <v>6</v>
      </c>
      <c r="P19" s="42">
        <f>IF(O19="","",VLOOKUP(O19,Tabel!$A$1:$B$106,2,FALSE))</f>
        <v>170</v>
      </c>
      <c r="Q19" s="11">
        <v>9</v>
      </c>
      <c r="R19" s="42">
        <f>IF(Q19="","",VLOOKUP(Q19,Tabel!$A$1:$B$106,2,FALSE))</f>
        <v>155</v>
      </c>
      <c r="S19" s="12"/>
      <c r="T19" s="42"/>
      <c r="U19" s="12"/>
      <c r="V19" s="42"/>
      <c r="W19" s="86">
        <f t="shared" si="0"/>
        <v>881</v>
      </c>
      <c r="X19" s="86">
        <f t="shared" si="1"/>
        <v>0</v>
      </c>
      <c r="Y19" s="96">
        <f>SUMPRODUCT(LARGE(AA19:AI19,{1,2,3,4,5,6}))+X19</f>
        <v>881</v>
      </c>
      <c r="Z19" s="115">
        <f t="shared" si="2"/>
        <v>6</v>
      </c>
      <c r="AA19" s="90">
        <f t="shared" si="3"/>
      </c>
      <c r="AB19" s="90">
        <f t="shared" si="4"/>
        <v>142</v>
      </c>
      <c r="AC19" s="89">
        <f t="shared" si="5"/>
        <v>134</v>
      </c>
      <c r="AD19" s="89">
        <f t="shared" si="6"/>
        <v>130</v>
      </c>
      <c r="AE19" s="90">
        <f t="shared" si="7"/>
        <v>150</v>
      </c>
      <c r="AF19" s="90">
        <f t="shared" si="8"/>
        <v>170</v>
      </c>
      <c r="AG19" s="90">
        <f t="shared" si="9"/>
        <v>155</v>
      </c>
      <c r="AH19" s="90">
        <f t="shared" si="10"/>
        <v>0</v>
      </c>
      <c r="AI19" s="90">
        <f t="shared" si="11"/>
        <v>0</v>
      </c>
    </row>
    <row r="20" spans="1:35" ht="15.75" customHeight="1">
      <c r="A20" s="12">
        <v>10</v>
      </c>
      <c r="B20" s="19" t="s">
        <v>204</v>
      </c>
      <c r="C20" s="36">
        <v>68</v>
      </c>
      <c r="D20" s="37" t="s">
        <v>33</v>
      </c>
      <c r="E20" s="25">
        <v>14</v>
      </c>
      <c r="F20" s="42">
        <f>IF(E20="","",VLOOKUP(E20,Tabel!$A$1:$B$106,2,FALSE))</f>
        <v>134</v>
      </c>
      <c r="G20" s="25">
        <v>19</v>
      </c>
      <c r="H20" s="42">
        <f>IF(G20="","",VLOOKUP(G20,Tabel!$A$1:$B$106,2,FALSE))</f>
        <v>114</v>
      </c>
      <c r="I20" s="25">
        <v>17</v>
      </c>
      <c r="J20" s="42">
        <f>IF(I20="","",VLOOKUP(I20,Tabel!$A$1:$B$106,2,FALSE))</f>
        <v>122</v>
      </c>
      <c r="K20" s="11">
        <v>19</v>
      </c>
      <c r="L20" s="42">
        <f>IF(K20="","",VLOOKUP(K20,Tabel!$A$1:$B$106,2,FALSE))</f>
        <v>114</v>
      </c>
      <c r="M20" s="11">
        <v>12</v>
      </c>
      <c r="N20" s="42">
        <f>IF(M20="","",VLOOKUP(M20,Tabel!$A$1:$B$106,2,FALSE))</f>
        <v>142</v>
      </c>
      <c r="O20" s="11">
        <v>9</v>
      </c>
      <c r="P20" s="42">
        <f>IF(O20="","",VLOOKUP(O20,Tabel!$A$1:$B$106,2,FALSE))</f>
        <v>155</v>
      </c>
      <c r="Q20" s="11">
        <v>13</v>
      </c>
      <c r="R20" s="42">
        <f>IF(Q20="","",VLOOKUP(Q20,Tabel!$A$1:$B$106,2,FALSE))</f>
        <v>138</v>
      </c>
      <c r="S20" s="12">
        <v>13</v>
      </c>
      <c r="T20" s="42">
        <f>IF(S20="","",VLOOKUP(S20,Tabel!$A$1:$B$106,2,FALSE))</f>
        <v>138</v>
      </c>
      <c r="U20" s="12">
        <v>16</v>
      </c>
      <c r="V20" s="42">
        <f>IF(U20="","",VLOOKUP(U20,Tabel!$A$1:$B$106,2,FALSE))</f>
        <v>126</v>
      </c>
      <c r="W20" s="86">
        <f t="shared" si="0"/>
        <v>1183</v>
      </c>
      <c r="X20" s="86">
        <f t="shared" si="1"/>
        <v>30</v>
      </c>
      <c r="Y20" s="96">
        <f>SUMPRODUCT(LARGE(AA20:AI20,{1,2,3,4,5,6}))+X20</f>
        <v>863</v>
      </c>
      <c r="Z20" s="115">
        <f t="shared" si="2"/>
        <v>9</v>
      </c>
      <c r="AA20" s="90">
        <f t="shared" si="3"/>
        <v>134</v>
      </c>
      <c r="AB20" s="90">
        <f t="shared" si="4"/>
        <v>114</v>
      </c>
      <c r="AC20" s="89">
        <f t="shared" si="5"/>
        <v>122</v>
      </c>
      <c r="AD20" s="89">
        <f t="shared" si="6"/>
        <v>114</v>
      </c>
      <c r="AE20" s="90">
        <f t="shared" si="7"/>
        <v>142</v>
      </c>
      <c r="AF20" s="90">
        <f t="shared" si="8"/>
        <v>155</v>
      </c>
      <c r="AG20" s="90">
        <f t="shared" si="9"/>
        <v>138</v>
      </c>
      <c r="AH20" s="90">
        <f t="shared" si="10"/>
        <v>138</v>
      </c>
      <c r="AI20" s="90">
        <f t="shared" si="11"/>
        <v>126</v>
      </c>
    </row>
    <row r="21" spans="1:35" ht="15.75" customHeight="1">
      <c r="A21" s="12">
        <v>11</v>
      </c>
      <c r="B21" s="19" t="s">
        <v>222</v>
      </c>
      <c r="C21" s="25">
        <v>70</v>
      </c>
      <c r="D21" s="19" t="s">
        <v>36</v>
      </c>
      <c r="E21" s="25"/>
      <c r="F21" s="42">
        <f>IF(E21="","",VLOOKUP(E21,Tabel!$A$1:$B$106,2,FALSE))</f>
      </c>
      <c r="G21" s="25">
        <v>17</v>
      </c>
      <c r="H21" s="42">
        <f>IF(G21="","",VLOOKUP(G21,Tabel!$A$1:$B$106,2,FALSE))</f>
        <v>122</v>
      </c>
      <c r="I21" s="25"/>
      <c r="J21" s="42">
        <f>IF(I21="","",VLOOKUP(I21,Tabel!$A$1:$B$106,2,FALSE))</f>
      </c>
      <c r="K21" s="11">
        <v>20</v>
      </c>
      <c r="L21" s="42">
        <f>IF(K21="","",VLOOKUP(K21,Tabel!$A$1:$B$106,2,FALSE))</f>
        <v>110</v>
      </c>
      <c r="M21" s="13"/>
      <c r="N21" s="42">
        <f>IF(M21="","",VLOOKUP(M21,Tabel!$A$1:$B$106,2,FALSE))</f>
      </c>
      <c r="O21" s="11">
        <v>11</v>
      </c>
      <c r="P21" s="42">
        <f>IF(O21="","",VLOOKUP(O21,Tabel!$A$1:$B$106,2,FALSE))</f>
        <v>146</v>
      </c>
      <c r="Q21" s="13">
        <v>12</v>
      </c>
      <c r="R21" s="42">
        <f>IF(Q21="","",VLOOKUP(Q21,Tabel!$A$1:$B$106,2,FALSE))</f>
        <v>142</v>
      </c>
      <c r="S21" s="12">
        <v>10</v>
      </c>
      <c r="T21" s="42">
        <f>IF(S21="","",VLOOKUP(S21,Tabel!$A$1:$B$106,2,FALSE))</f>
        <v>150</v>
      </c>
      <c r="U21" s="12">
        <v>17</v>
      </c>
      <c r="V21" s="42">
        <f>IF(U21="","",VLOOKUP(U21,Tabel!$A$1:$B$106,2,FALSE))</f>
        <v>122</v>
      </c>
      <c r="W21" s="86">
        <f t="shared" si="0"/>
        <v>792</v>
      </c>
      <c r="X21" s="86">
        <f t="shared" si="1"/>
        <v>0</v>
      </c>
      <c r="Y21" s="96">
        <f>SUMPRODUCT(LARGE(AA21:AI21,{1,2,3,4,5,6}))+X21</f>
        <v>792</v>
      </c>
      <c r="Z21" s="115">
        <f t="shared" si="2"/>
        <v>6</v>
      </c>
      <c r="AA21" s="90">
        <f t="shared" si="3"/>
      </c>
      <c r="AB21" s="90">
        <f t="shared" si="4"/>
        <v>122</v>
      </c>
      <c r="AC21" s="89">
        <f t="shared" si="5"/>
      </c>
      <c r="AD21" s="89">
        <f t="shared" si="6"/>
        <v>110</v>
      </c>
      <c r="AE21" s="90">
        <f t="shared" si="7"/>
      </c>
      <c r="AF21" s="90">
        <f t="shared" si="8"/>
        <v>146</v>
      </c>
      <c r="AG21" s="90">
        <f t="shared" si="9"/>
        <v>142</v>
      </c>
      <c r="AH21" s="90">
        <f t="shared" si="10"/>
        <v>150</v>
      </c>
      <c r="AI21" s="90">
        <f t="shared" si="11"/>
        <v>122</v>
      </c>
    </row>
    <row r="22" spans="1:35" ht="15.75" customHeight="1">
      <c r="A22" s="12">
        <v>12</v>
      </c>
      <c r="B22" s="19" t="s">
        <v>205</v>
      </c>
      <c r="C22" s="25">
        <v>71</v>
      </c>
      <c r="D22" s="19" t="s">
        <v>3</v>
      </c>
      <c r="E22" s="25">
        <v>15</v>
      </c>
      <c r="F22" s="42">
        <f>IF(E22="","",VLOOKUP(E22,Tabel!$A$1:$B$106,2,FALSE))</f>
        <v>130</v>
      </c>
      <c r="G22" s="25">
        <v>27</v>
      </c>
      <c r="H22" s="42">
        <f>IF(G22="","",VLOOKUP(G22,Tabel!$A$1:$B$106,2,FALSE))</f>
        <v>89</v>
      </c>
      <c r="I22" s="25">
        <v>21</v>
      </c>
      <c r="J22" s="42">
        <f>IF(I22="","",VLOOKUP(I22,Tabel!$A$1:$B$106,2,FALSE))</f>
        <v>107</v>
      </c>
      <c r="K22" s="11">
        <v>22</v>
      </c>
      <c r="L22" s="42">
        <f>IF(K22="","",VLOOKUP(K22,Tabel!$A$1:$B$106,2,FALSE))</f>
        <v>104</v>
      </c>
      <c r="M22" s="11">
        <v>14</v>
      </c>
      <c r="N22" s="42">
        <f>IF(M22="","",VLOOKUP(M22,Tabel!$A$1:$B$106,2,FALSE))</f>
        <v>134</v>
      </c>
      <c r="O22" s="11">
        <v>15</v>
      </c>
      <c r="P22" s="42">
        <f>IF(O22="","",VLOOKUP(O22,Tabel!$A$1:$B$106,2,FALSE))</f>
        <v>130</v>
      </c>
      <c r="Q22" s="11">
        <v>17</v>
      </c>
      <c r="R22" s="42">
        <f>IF(Q22="","",VLOOKUP(Q22,Tabel!$A$1:$B$106,2,FALSE))</f>
        <v>122</v>
      </c>
      <c r="S22" s="12">
        <v>21</v>
      </c>
      <c r="T22" s="42">
        <f>IF(S22="","",VLOOKUP(S22,Tabel!$A$1:$B$106,2,FALSE))</f>
        <v>107</v>
      </c>
      <c r="U22" s="12">
        <v>22</v>
      </c>
      <c r="V22" s="42">
        <f>IF(U22="","",VLOOKUP(U22,Tabel!$A$1:$B$106,2,FALSE))</f>
        <v>104</v>
      </c>
      <c r="W22" s="86">
        <f t="shared" si="0"/>
        <v>1027</v>
      </c>
      <c r="X22" s="86">
        <f t="shared" si="1"/>
        <v>30</v>
      </c>
      <c r="Y22" s="96">
        <f>SUMPRODUCT(LARGE(AA22:AI22,{1,2,3,4,5,6}))+X22</f>
        <v>760</v>
      </c>
      <c r="Z22" s="115">
        <f t="shared" si="2"/>
        <v>9</v>
      </c>
      <c r="AA22" s="90">
        <f t="shared" si="3"/>
        <v>130</v>
      </c>
      <c r="AB22" s="90">
        <f t="shared" si="4"/>
        <v>89</v>
      </c>
      <c r="AC22" s="89">
        <f t="shared" si="5"/>
        <v>107</v>
      </c>
      <c r="AD22" s="89">
        <f t="shared" si="6"/>
        <v>104</v>
      </c>
      <c r="AE22" s="90">
        <f t="shared" si="7"/>
        <v>134</v>
      </c>
      <c r="AF22" s="90">
        <f t="shared" si="8"/>
        <v>130</v>
      </c>
      <c r="AG22" s="90">
        <f t="shared" si="9"/>
        <v>122</v>
      </c>
      <c r="AH22" s="90">
        <f t="shared" si="10"/>
        <v>107</v>
      </c>
      <c r="AI22" s="90">
        <f t="shared" si="11"/>
        <v>104</v>
      </c>
    </row>
    <row r="23" spans="1:35" ht="15.75" customHeight="1">
      <c r="A23" s="12">
        <v>13</v>
      </c>
      <c r="B23" s="26" t="s">
        <v>214</v>
      </c>
      <c r="C23" s="29">
        <v>64</v>
      </c>
      <c r="D23" s="26" t="s">
        <v>35</v>
      </c>
      <c r="E23" s="29">
        <v>18</v>
      </c>
      <c r="F23" s="42">
        <f>IF(E23="","",VLOOKUP(E23,Tabel!$A$1:$B$106,2,FALSE))</f>
        <v>118</v>
      </c>
      <c r="G23" s="25">
        <v>23</v>
      </c>
      <c r="H23" s="42">
        <f>IF(G23="","",VLOOKUP(G23,Tabel!$A$1:$B$106,2,FALSE))</f>
        <v>101</v>
      </c>
      <c r="I23" s="25"/>
      <c r="J23" s="42">
        <f>IF(I23="","",VLOOKUP(I23,Tabel!$A$1:$B$106,2,FALSE))</f>
      </c>
      <c r="K23" s="11">
        <v>24</v>
      </c>
      <c r="L23" s="42">
        <f>IF(K23="","",VLOOKUP(K23,Tabel!$A$1:$B$106,2,FALSE))</f>
        <v>98</v>
      </c>
      <c r="M23" s="11">
        <v>16</v>
      </c>
      <c r="N23" s="42">
        <f>IF(M23="","",VLOOKUP(M23,Tabel!$A$1:$B$106,2,FALSE))</f>
        <v>126</v>
      </c>
      <c r="O23" s="11">
        <v>13</v>
      </c>
      <c r="P23" s="42">
        <f>IF(O23="","",VLOOKUP(O23,Tabel!$A$1:$B$106,2,FALSE))</f>
        <v>138</v>
      </c>
      <c r="Q23" s="11">
        <v>16</v>
      </c>
      <c r="R23" s="42">
        <f>IF(Q23="","",VLOOKUP(Q23,Tabel!$A$1:$B$106,2,FALSE))</f>
        <v>126</v>
      </c>
      <c r="S23" s="12">
        <v>16</v>
      </c>
      <c r="T23" s="42">
        <f>IF(S23="","",VLOOKUP(S23,Tabel!$A$1:$B$106,2,FALSE))</f>
        <v>126</v>
      </c>
      <c r="U23" s="12">
        <v>21</v>
      </c>
      <c r="V23" s="42">
        <f>IF(U23="","",VLOOKUP(U23,Tabel!$A$1:$B$106,2,FALSE))</f>
        <v>107</v>
      </c>
      <c r="W23" s="86">
        <f t="shared" si="0"/>
        <v>940</v>
      </c>
      <c r="X23" s="86">
        <f t="shared" si="1"/>
        <v>15</v>
      </c>
      <c r="Y23" s="96">
        <f>SUMPRODUCT(LARGE(AA23:AI23,{1,2,3,4,5,6}))+X23</f>
        <v>756</v>
      </c>
      <c r="Z23" s="115">
        <f t="shared" si="2"/>
        <v>8</v>
      </c>
      <c r="AA23" s="90">
        <f t="shared" si="3"/>
        <v>118</v>
      </c>
      <c r="AB23" s="90">
        <f t="shared" si="4"/>
        <v>101</v>
      </c>
      <c r="AC23" s="89">
        <f t="shared" si="5"/>
      </c>
      <c r="AD23" s="89">
        <f t="shared" si="6"/>
        <v>98</v>
      </c>
      <c r="AE23" s="90">
        <f t="shared" si="7"/>
        <v>126</v>
      </c>
      <c r="AF23" s="90">
        <f t="shared" si="8"/>
        <v>138</v>
      </c>
      <c r="AG23" s="90">
        <f t="shared" si="9"/>
        <v>126</v>
      </c>
      <c r="AH23" s="90">
        <f t="shared" si="10"/>
        <v>126</v>
      </c>
      <c r="AI23" s="90">
        <f t="shared" si="11"/>
        <v>107</v>
      </c>
    </row>
    <row r="24" spans="1:35" ht="15.75" customHeight="1">
      <c r="A24" s="12">
        <v>14</v>
      </c>
      <c r="B24" s="73" t="s">
        <v>138</v>
      </c>
      <c r="C24" s="75">
        <v>64</v>
      </c>
      <c r="D24" s="73" t="s">
        <v>30</v>
      </c>
      <c r="E24" s="75">
        <v>12</v>
      </c>
      <c r="F24" s="76">
        <f>IF(E24="","",VLOOKUP(E24,Tabel!$A$1:$B$106,2,FALSE))</f>
        <v>142</v>
      </c>
      <c r="G24" s="75">
        <v>21</v>
      </c>
      <c r="H24" s="76">
        <f>IF(G24="","",VLOOKUP(G24,Tabel!$A$1:$B$106,2,FALSE))</f>
        <v>107</v>
      </c>
      <c r="I24" s="75">
        <v>20</v>
      </c>
      <c r="J24" s="76">
        <f>IF(I24="","",VLOOKUP(I24,Tabel!$A$1:$B$106,2,FALSE))</f>
        <v>110</v>
      </c>
      <c r="K24" s="78"/>
      <c r="L24" s="76">
        <f>IF(K24="","",VLOOKUP(K24,Tabel!$A$1:$B$106,2,FALSE))</f>
      </c>
      <c r="M24" s="78">
        <v>15</v>
      </c>
      <c r="N24" s="76">
        <f>IF(M24="","",VLOOKUP(M24,Tabel!$A$1:$B$106,2,FALSE))</f>
        <v>130</v>
      </c>
      <c r="O24" s="78">
        <v>14</v>
      </c>
      <c r="P24" s="76">
        <f>IF(O24="","",VLOOKUP(O24,Tabel!$A$1:$B$106,2,FALSE))</f>
        <v>134</v>
      </c>
      <c r="Q24" s="78">
        <v>19</v>
      </c>
      <c r="R24" s="76">
        <f>IF(Q24="","",VLOOKUP(Q24,Tabel!$A$1:$B$106,2,FALSE))</f>
        <v>114</v>
      </c>
      <c r="S24" s="79"/>
      <c r="T24" s="76"/>
      <c r="U24" s="79">
        <v>20</v>
      </c>
      <c r="V24" s="76">
        <f>IF(U24="","",VLOOKUP(U24,Tabel!$A$1:$B$106,2,FALSE))</f>
        <v>110</v>
      </c>
      <c r="W24" s="80">
        <f t="shared" si="0"/>
        <v>847</v>
      </c>
      <c r="X24" s="80">
        <f t="shared" si="1"/>
        <v>5</v>
      </c>
      <c r="Y24" s="93">
        <f>SUMPRODUCT(LARGE(AA24:AI24,{1,2,3,4,5,6}))+X24</f>
        <v>745</v>
      </c>
      <c r="Z24" s="115">
        <f t="shared" si="2"/>
        <v>7</v>
      </c>
      <c r="AA24" s="90">
        <f t="shared" si="3"/>
        <v>142</v>
      </c>
      <c r="AB24" s="90">
        <f t="shared" si="4"/>
        <v>107</v>
      </c>
      <c r="AC24" s="89">
        <f t="shared" si="5"/>
        <v>110</v>
      </c>
      <c r="AD24" s="89">
        <f t="shared" si="6"/>
      </c>
      <c r="AE24" s="90">
        <f t="shared" si="7"/>
        <v>130</v>
      </c>
      <c r="AF24" s="90">
        <f t="shared" si="8"/>
        <v>134</v>
      </c>
      <c r="AG24" s="90">
        <f t="shared" si="9"/>
        <v>114</v>
      </c>
      <c r="AH24" s="90">
        <f t="shared" si="10"/>
        <v>0</v>
      </c>
      <c r="AI24" s="90">
        <f t="shared" si="11"/>
        <v>110</v>
      </c>
    </row>
    <row r="25" spans="1:35" ht="15.75" customHeight="1">
      <c r="A25" s="12">
        <v>15</v>
      </c>
      <c r="B25" s="26" t="s">
        <v>206</v>
      </c>
      <c r="C25" s="29">
        <v>70</v>
      </c>
      <c r="D25" s="26" t="s">
        <v>25</v>
      </c>
      <c r="E25" s="29">
        <v>16</v>
      </c>
      <c r="F25" s="42">
        <f>IF(E25="","",VLOOKUP(E25,Tabel!$A$1:$B$106,2,FALSE))</f>
        <v>126</v>
      </c>
      <c r="G25" s="25">
        <v>24</v>
      </c>
      <c r="H25" s="42">
        <f>IF(G25="","",VLOOKUP(G25,Tabel!$A$1:$B$106,2,FALSE))</f>
        <v>98</v>
      </c>
      <c r="I25" s="25">
        <v>24</v>
      </c>
      <c r="J25" s="42">
        <f>IF(I25="","",VLOOKUP(I25,Tabel!$A$1:$B$106,2,FALSE))</f>
        <v>98</v>
      </c>
      <c r="K25" s="11">
        <v>23</v>
      </c>
      <c r="L25" s="42">
        <f>IF(K25="","",VLOOKUP(K25,Tabel!$A$1:$B$106,2,FALSE))</f>
        <v>101</v>
      </c>
      <c r="M25" s="11">
        <v>19</v>
      </c>
      <c r="N25" s="42">
        <f>IF(M25="","",VLOOKUP(M25,Tabel!$A$1:$B$106,2,FALSE))</f>
        <v>114</v>
      </c>
      <c r="O25" s="11">
        <v>16</v>
      </c>
      <c r="P25" s="42">
        <f>IF(O25="","",VLOOKUP(O25,Tabel!$A$1:$B$106,2,FALSE))</f>
        <v>126</v>
      </c>
      <c r="Q25" s="11">
        <v>18</v>
      </c>
      <c r="R25" s="42">
        <f>IF(Q25="","",VLOOKUP(Q25,Tabel!$A$1:$B$106,2,FALSE))</f>
        <v>118</v>
      </c>
      <c r="S25" s="12">
        <v>19</v>
      </c>
      <c r="T25" s="42">
        <f>IF(S25="","",VLOOKUP(S25,Tabel!$A$1:$B$106,2,FALSE))</f>
        <v>114</v>
      </c>
      <c r="U25" s="12">
        <v>25</v>
      </c>
      <c r="V25" s="42">
        <f>IF(U25="","",VLOOKUP(U25,Tabel!$A$1:$B$106,2,FALSE))</f>
        <v>95</v>
      </c>
      <c r="W25" s="86">
        <f t="shared" si="0"/>
        <v>990</v>
      </c>
      <c r="X25" s="86">
        <f t="shared" si="1"/>
        <v>30</v>
      </c>
      <c r="Y25" s="96">
        <f>SUMPRODUCT(LARGE(AA25:AI25,{1,2,3,4,5,6}))+X25</f>
        <v>729</v>
      </c>
      <c r="Z25" s="115">
        <f t="shared" si="2"/>
        <v>9</v>
      </c>
      <c r="AA25" s="90">
        <f t="shared" si="3"/>
        <v>126</v>
      </c>
      <c r="AB25" s="90">
        <f t="shared" si="4"/>
        <v>98</v>
      </c>
      <c r="AC25" s="89">
        <f t="shared" si="5"/>
        <v>98</v>
      </c>
      <c r="AD25" s="89">
        <f t="shared" si="6"/>
        <v>101</v>
      </c>
      <c r="AE25" s="90">
        <f t="shared" si="7"/>
        <v>114</v>
      </c>
      <c r="AF25" s="90">
        <f t="shared" si="8"/>
        <v>126</v>
      </c>
      <c r="AG25" s="90">
        <f t="shared" si="9"/>
        <v>118</v>
      </c>
      <c r="AH25" s="90">
        <f t="shared" si="10"/>
        <v>114</v>
      </c>
      <c r="AI25" s="90">
        <f t="shared" si="11"/>
        <v>95</v>
      </c>
    </row>
    <row r="26" spans="1:35" ht="15.75" customHeight="1">
      <c r="A26" s="12">
        <v>16</v>
      </c>
      <c r="B26" s="26" t="s">
        <v>215</v>
      </c>
      <c r="C26" s="29">
        <v>65</v>
      </c>
      <c r="D26" s="26" t="s">
        <v>26</v>
      </c>
      <c r="E26" s="29"/>
      <c r="F26" s="42">
        <f>IF(E26="","",VLOOKUP(E26,Tabel!$A$1:$B$106,2,FALSE))</f>
      </c>
      <c r="G26" s="25">
        <v>29</v>
      </c>
      <c r="H26" s="42">
        <f>IF(G26="","",VLOOKUP(G26,Tabel!$A$1:$B$106,2,FALSE))</f>
        <v>83</v>
      </c>
      <c r="I26" s="25">
        <v>25</v>
      </c>
      <c r="J26" s="42">
        <f>IF(I26="","",VLOOKUP(I26,Tabel!$A$1:$B$106,2,FALSE))</f>
        <v>95</v>
      </c>
      <c r="K26" s="11">
        <v>25</v>
      </c>
      <c r="L26" s="42">
        <f>IF(K26="","",VLOOKUP(K26,Tabel!$A$1:$B$106,2,FALSE))</f>
        <v>95</v>
      </c>
      <c r="M26" s="11">
        <v>18</v>
      </c>
      <c r="N26" s="42">
        <f>IF(M26="","",VLOOKUP(M26,Tabel!$A$1:$B$106,2,FALSE))</f>
        <v>118</v>
      </c>
      <c r="O26" s="11">
        <v>17</v>
      </c>
      <c r="P26" s="42">
        <f>IF(O26="","",VLOOKUP(O26,Tabel!$A$1:$B$106,2,FALSE))</f>
        <v>122</v>
      </c>
      <c r="Q26" s="11">
        <v>23</v>
      </c>
      <c r="R26" s="42">
        <f>IF(Q26="","",VLOOKUP(Q26,Tabel!$A$1:$B$106,2,FALSE))</f>
        <v>101</v>
      </c>
      <c r="S26" s="12">
        <v>18</v>
      </c>
      <c r="T26" s="42">
        <f>IF(S26="","",VLOOKUP(S26,Tabel!$A$1:$B$106,2,FALSE))</f>
        <v>118</v>
      </c>
      <c r="U26" s="12">
        <v>23</v>
      </c>
      <c r="V26" s="42">
        <f>IF(U26="","",VLOOKUP(U26,Tabel!$A$1:$B$106,2,FALSE))</f>
        <v>101</v>
      </c>
      <c r="W26" s="86">
        <f t="shared" si="0"/>
        <v>833</v>
      </c>
      <c r="X26" s="86">
        <f t="shared" si="1"/>
        <v>15</v>
      </c>
      <c r="Y26" s="96">
        <f>SUMPRODUCT(LARGE(AA26:AI26,{1,2,3,4,5,6}))+X26</f>
        <v>670</v>
      </c>
      <c r="Z26" s="115">
        <f t="shared" si="2"/>
        <v>8</v>
      </c>
      <c r="AA26" s="90">
        <f t="shared" si="3"/>
      </c>
      <c r="AB26" s="90">
        <f t="shared" si="4"/>
        <v>83</v>
      </c>
      <c r="AC26" s="89">
        <f t="shared" si="5"/>
        <v>95</v>
      </c>
      <c r="AD26" s="89">
        <f t="shared" si="6"/>
        <v>95</v>
      </c>
      <c r="AE26" s="90">
        <f t="shared" si="7"/>
        <v>118</v>
      </c>
      <c r="AF26" s="90">
        <f t="shared" si="8"/>
        <v>122</v>
      </c>
      <c r="AG26" s="90">
        <f t="shared" si="9"/>
        <v>101</v>
      </c>
      <c r="AH26" s="90">
        <f t="shared" si="10"/>
        <v>118</v>
      </c>
      <c r="AI26" s="90">
        <f t="shared" si="11"/>
        <v>101</v>
      </c>
    </row>
    <row r="27" spans="1:35" ht="15.75" customHeight="1">
      <c r="A27" s="12">
        <v>17</v>
      </c>
      <c r="B27" s="73" t="s">
        <v>141</v>
      </c>
      <c r="C27" s="75">
        <v>70</v>
      </c>
      <c r="D27" s="73" t="s">
        <v>30</v>
      </c>
      <c r="E27" s="75">
        <v>19</v>
      </c>
      <c r="F27" s="76">
        <f>IF(E27="","",VLOOKUP(E27,Tabel!$A$1:$B$106,2,FALSE))</f>
        <v>114</v>
      </c>
      <c r="G27" s="75">
        <v>25</v>
      </c>
      <c r="H27" s="76">
        <f>IF(G27="","",VLOOKUP(G27,Tabel!$A$1:$B$106,2,FALSE))</f>
        <v>95</v>
      </c>
      <c r="I27" s="75">
        <v>28</v>
      </c>
      <c r="J27" s="76">
        <f>IF(I27="","",VLOOKUP(I27,Tabel!$A$1:$B$106,2,FALSE))</f>
        <v>86</v>
      </c>
      <c r="K27" s="78">
        <v>29</v>
      </c>
      <c r="L27" s="76">
        <f>IF(K27="","",VLOOKUP(K27,Tabel!$A$1:$B$106,2,FALSE))</f>
        <v>83</v>
      </c>
      <c r="M27" s="78">
        <v>23</v>
      </c>
      <c r="N27" s="76">
        <f>IF(M27="","",VLOOKUP(M27,Tabel!$A$1:$B$106,2,FALSE))</f>
        <v>101</v>
      </c>
      <c r="O27" s="78">
        <v>20</v>
      </c>
      <c r="P27" s="76">
        <f>IF(O27="","",VLOOKUP(O27,Tabel!$A$1:$B$106,2,FALSE))</f>
        <v>110</v>
      </c>
      <c r="Q27" s="78">
        <v>24</v>
      </c>
      <c r="R27" s="76">
        <f>IF(Q27="","",VLOOKUP(Q27,Tabel!$A$1:$B$106,2,FALSE))</f>
        <v>98</v>
      </c>
      <c r="S27" s="79">
        <v>23</v>
      </c>
      <c r="T27" s="76">
        <f>IF(S27="","",VLOOKUP(S27,Tabel!$A$1:$B$106,2,FALSE))</f>
        <v>101</v>
      </c>
      <c r="U27" s="79">
        <v>28</v>
      </c>
      <c r="V27" s="76">
        <f>IF(U27="","",VLOOKUP(U27,Tabel!$A$1:$B$106,2,FALSE))</f>
        <v>86</v>
      </c>
      <c r="W27" s="80">
        <f t="shared" si="0"/>
        <v>874</v>
      </c>
      <c r="X27" s="80">
        <f t="shared" si="1"/>
        <v>30</v>
      </c>
      <c r="Y27" s="93">
        <f>SUMPRODUCT(LARGE(AA27:AI27,{1,2,3,4,5,6}))+X27</f>
        <v>649</v>
      </c>
      <c r="Z27" s="115">
        <f t="shared" si="2"/>
        <v>9</v>
      </c>
      <c r="AA27" s="90">
        <f t="shared" si="3"/>
        <v>114</v>
      </c>
      <c r="AB27" s="90">
        <f t="shared" si="4"/>
        <v>95</v>
      </c>
      <c r="AC27" s="89">
        <f t="shared" si="5"/>
        <v>86</v>
      </c>
      <c r="AD27" s="89">
        <f t="shared" si="6"/>
        <v>83</v>
      </c>
      <c r="AE27" s="90">
        <f t="shared" si="7"/>
        <v>101</v>
      </c>
      <c r="AF27" s="90">
        <f t="shared" si="8"/>
        <v>110</v>
      </c>
      <c r="AG27" s="90">
        <f t="shared" si="9"/>
        <v>98</v>
      </c>
      <c r="AH27" s="90">
        <f t="shared" si="10"/>
        <v>101</v>
      </c>
      <c r="AI27" s="90">
        <f t="shared" si="11"/>
        <v>86</v>
      </c>
    </row>
    <row r="28" spans="1:35" ht="15.75" customHeight="1">
      <c r="A28" s="12">
        <v>18</v>
      </c>
      <c r="B28" s="73" t="s">
        <v>171</v>
      </c>
      <c r="C28" s="75">
        <v>72</v>
      </c>
      <c r="D28" s="73" t="s">
        <v>30</v>
      </c>
      <c r="E28" s="75"/>
      <c r="F28" s="76">
        <f>IF(E28="","",VLOOKUP(E28,Tabel!$A$1:$B$106,2,FALSE))</f>
      </c>
      <c r="G28" s="75"/>
      <c r="H28" s="76">
        <f>IF(G28="","",VLOOKUP(G28,Tabel!$A$1:$B$106,2,FALSE))</f>
      </c>
      <c r="I28" s="75">
        <v>29</v>
      </c>
      <c r="J28" s="76">
        <f>IF(I28="","",VLOOKUP(I28,Tabel!$A$1:$B$106,2,FALSE))</f>
        <v>83</v>
      </c>
      <c r="K28" s="78">
        <v>28</v>
      </c>
      <c r="L28" s="76">
        <f>IF(K28="","",VLOOKUP(K28,Tabel!$A$1:$B$106,2,FALSE))</f>
        <v>86</v>
      </c>
      <c r="M28" s="78">
        <v>21</v>
      </c>
      <c r="N28" s="76">
        <f>IF(M28="","",VLOOKUP(M28,Tabel!$A$1:$B$106,2,FALSE))</f>
        <v>107</v>
      </c>
      <c r="O28" s="87">
        <v>18</v>
      </c>
      <c r="P28" s="76">
        <f>IF(O28="","",VLOOKUP(O28,Tabel!$A$1:$B$106,2,FALSE))</f>
        <v>118</v>
      </c>
      <c r="Q28" s="87">
        <v>22</v>
      </c>
      <c r="R28" s="76">
        <f>IF(Q28="","",VLOOKUP(Q28,Tabel!$A$1:$B$106,2,FALSE))</f>
        <v>104</v>
      </c>
      <c r="S28" s="79">
        <v>17</v>
      </c>
      <c r="T28" s="76">
        <f>IF(S28="","",VLOOKUP(S28,Tabel!$A$1:$B$106,2,FALSE))</f>
        <v>122</v>
      </c>
      <c r="U28" s="79">
        <v>24</v>
      </c>
      <c r="V28" s="76">
        <f>IF(U28="","",VLOOKUP(U28,Tabel!$A$1:$B$106,2,FALSE))</f>
        <v>98</v>
      </c>
      <c r="W28" s="80">
        <f t="shared" si="0"/>
        <v>718</v>
      </c>
      <c r="X28" s="80">
        <f t="shared" si="1"/>
        <v>5</v>
      </c>
      <c r="Y28" s="93">
        <f>SUMPRODUCT(LARGE(AA28:AI28,{1,2,3,4,5,6}))+X28</f>
        <v>640</v>
      </c>
      <c r="Z28" s="115">
        <f t="shared" si="2"/>
        <v>7</v>
      </c>
      <c r="AA28" s="90">
        <f t="shared" si="3"/>
      </c>
      <c r="AB28" s="90">
        <f t="shared" si="4"/>
      </c>
      <c r="AC28" s="89">
        <f t="shared" si="5"/>
        <v>83</v>
      </c>
      <c r="AD28" s="89">
        <f t="shared" si="6"/>
        <v>86</v>
      </c>
      <c r="AE28" s="90">
        <f t="shared" si="7"/>
        <v>107</v>
      </c>
      <c r="AF28" s="90">
        <f t="shared" si="8"/>
        <v>118</v>
      </c>
      <c r="AG28" s="90">
        <f t="shared" si="9"/>
        <v>104</v>
      </c>
      <c r="AH28" s="90">
        <f t="shared" si="10"/>
        <v>122</v>
      </c>
      <c r="AI28" s="90">
        <f t="shared" si="11"/>
        <v>98</v>
      </c>
    </row>
    <row r="29" spans="1:35" ht="15.75" customHeight="1">
      <c r="A29" s="12">
        <v>19</v>
      </c>
      <c r="B29" s="73" t="s">
        <v>208</v>
      </c>
      <c r="C29" s="75">
        <v>67</v>
      </c>
      <c r="D29" s="73" t="s">
        <v>30</v>
      </c>
      <c r="E29" s="75">
        <v>21</v>
      </c>
      <c r="F29" s="76">
        <f>IF(E29="","",VLOOKUP(E29,Tabel!$A$1:$B$106,2,FALSE))</f>
        <v>107</v>
      </c>
      <c r="G29" s="75">
        <v>26</v>
      </c>
      <c r="H29" s="76">
        <f>IF(G29="","",VLOOKUP(G29,Tabel!$A$1:$B$106,2,FALSE))</f>
        <v>92</v>
      </c>
      <c r="I29" s="75">
        <v>26</v>
      </c>
      <c r="J29" s="76">
        <f>IF(I29="","",VLOOKUP(I29,Tabel!$A$1:$B$106,2,FALSE))</f>
        <v>92</v>
      </c>
      <c r="K29" s="78">
        <v>27</v>
      </c>
      <c r="L29" s="76">
        <f>IF(K29="","",VLOOKUP(K29,Tabel!$A$1:$B$106,2,FALSE))</f>
        <v>89</v>
      </c>
      <c r="M29" s="78">
        <v>20</v>
      </c>
      <c r="N29" s="76">
        <f>IF(M29="","",VLOOKUP(M29,Tabel!$A$1:$B$106,2,FALSE))</f>
        <v>110</v>
      </c>
      <c r="O29" s="78">
        <v>22</v>
      </c>
      <c r="P29" s="76">
        <f>IF(O29="","",VLOOKUP(O29,Tabel!$A$1:$B$106,2,FALSE))</f>
        <v>104</v>
      </c>
      <c r="Q29" s="78">
        <v>26</v>
      </c>
      <c r="R29" s="76">
        <f>IF(Q29="","",VLOOKUP(Q29,Tabel!$A$1:$B$106,2,FALSE))</f>
        <v>92</v>
      </c>
      <c r="S29" s="79">
        <v>24</v>
      </c>
      <c r="T29" s="76">
        <f>IF(S29="","",VLOOKUP(S29,Tabel!$A$1:$B$106,2,FALSE))</f>
        <v>98</v>
      </c>
      <c r="U29" s="79">
        <v>29</v>
      </c>
      <c r="V29" s="76">
        <f>IF(U29="","",VLOOKUP(U29,Tabel!$A$1:$B$106,2,FALSE))</f>
        <v>83</v>
      </c>
      <c r="W29" s="80">
        <f t="shared" si="0"/>
        <v>867</v>
      </c>
      <c r="X29" s="80">
        <f t="shared" si="1"/>
        <v>30</v>
      </c>
      <c r="Y29" s="93">
        <f>SUMPRODUCT(LARGE(AA29:AI29,{1,2,3,4,5,6}))+X29</f>
        <v>633</v>
      </c>
      <c r="Z29" s="115">
        <f t="shared" si="2"/>
        <v>9</v>
      </c>
      <c r="AA29" s="90">
        <f t="shared" si="3"/>
        <v>107</v>
      </c>
      <c r="AB29" s="90">
        <f t="shared" si="4"/>
        <v>92</v>
      </c>
      <c r="AC29" s="89">
        <f t="shared" si="5"/>
        <v>92</v>
      </c>
      <c r="AD29" s="89">
        <f t="shared" si="6"/>
        <v>89</v>
      </c>
      <c r="AE29" s="90">
        <f t="shared" si="7"/>
        <v>110</v>
      </c>
      <c r="AF29" s="90">
        <f t="shared" si="8"/>
        <v>104</v>
      </c>
      <c r="AG29" s="90">
        <f t="shared" si="9"/>
        <v>92</v>
      </c>
      <c r="AH29" s="90">
        <f t="shared" si="10"/>
        <v>98</v>
      </c>
      <c r="AI29" s="90">
        <f t="shared" si="11"/>
        <v>83</v>
      </c>
    </row>
    <row r="30" spans="1:35" ht="15.75" customHeight="1">
      <c r="A30" s="12"/>
      <c r="B30" s="19"/>
      <c r="C30" s="25"/>
      <c r="D30" s="19"/>
      <c r="E30" s="25"/>
      <c r="F30" s="42"/>
      <c r="G30" s="35"/>
      <c r="H30" s="42"/>
      <c r="I30" s="35"/>
      <c r="J30" s="42"/>
      <c r="K30" s="13"/>
      <c r="L30" s="42"/>
      <c r="M30" s="13"/>
      <c r="N30" s="42"/>
      <c r="O30" s="13"/>
      <c r="P30" s="42"/>
      <c r="Q30" s="11"/>
      <c r="R30" s="42"/>
      <c r="S30" s="12"/>
      <c r="T30" s="42"/>
      <c r="U30" s="12"/>
      <c r="V30" s="42"/>
      <c r="W30" s="86"/>
      <c r="X30" s="86"/>
      <c r="Y30" s="96"/>
      <c r="Z30" s="115"/>
      <c r="AA30" s="90"/>
      <c r="AB30" s="90"/>
      <c r="AC30" s="89"/>
      <c r="AD30" s="89"/>
      <c r="AE30" s="90"/>
      <c r="AF30" s="90"/>
      <c r="AG30" s="90"/>
      <c r="AH30" s="90"/>
      <c r="AI30" s="90"/>
    </row>
    <row r="31" spans="1:35" ht="15.75" customHeight="1">
      <c r="A31" s="12"/>
      <c r="B31" s="26" t="s">
        <v>217</v>
      </c>
      <c r="C31" s="29">
        <v>67</v>
      </c>
      <c r="D31" s="26" t="s">
        <v>25</v>
      </c>
      <c r="E31" s="29"/>
      <c r="F31" s="42">
        <f>IF(E31="","",VLOOKUP(E31,Tabel!$A$1:$B$106,2,FALSE))</f>
      </c>
      <c r="G31" s="35"/>
      <c r="H31" s="42">
        <f>IF(G31="","",VLOOKUP(G31,Tabel!$A$1:$B$106,2,FALSE))</f>
      </c>
      <c r="I31" s="35">
        <v>6</v>
      </c>
      <c r="J31" s="42">
        <f>IF(I31="","",VLOOKUP(I31,Tabel!$A$1:$B$106,2,FALSE))</f>
        <v>170</v>
      </c>
      <c r="K31" s="13"/>
      <c r="L31" s="42">
        <f>IF(K31="","",VLOOKUP(K31,Tabel!$A$1:$B$106,2,FALSE))</f>
      </c>
      <c r="M31" s="13">
        <v>5</v>
      </c>
      <c r="N31" s="42">
        <f>IF(M31="","",VLOOKUP(M31,Tabel!$A$1:$B$106,2,FALSE))</f>
        <v>175</v>
      </c>
      <c r="O31" s="13"/>
      <c r="P31" s="42"/>
      <c r="Q31" s="11">
        <v>4</v>
      </c>
      <c r="R31" s="42">
        <f>IF(Q31="","",VLOOKUP(Q31,Tabel!$A$1:$B$106,2,FALSE))</f>
        <v>180</v>
      </c>
      <c r="S31" s="12"/>
      <c r="T31" s="42"/>
      <c r="U31" s="12">
        <v>3</v>
      </c>
      <c r="V31" s="42">
        <f>IF(U31="","",VLOOKUP(U31,Tabel!$A$1:$B$106,2,FALSE))</f>
        <v>185</v>
      </c>
      <c r="W31" s="86">
        <f aca="true" t="shared" si="12" ref="W31:W78">SUM(F31,H31,J31,L31,N31,P31,R31,T31,V31)</f>
        <v>710</v>
      </c>
      <c r="X31" s="86">
        <f aca="true" t="shared" si="13" ref="X31:X37">IF(COUNT(F31,H31,J31,L31,N31,P31,R31,T31,V31)=7,5,IF(COUNT(F31,H31,J31,L31,N31,P31,R31,T31,V31)=8,15,IF(COUNT(F31,H31,J31,L31,N31,P31,R31,T31,V31)=9,30,0)))</f>
        <v>0</v>
      </c>
      <c r="Y31" s="96">
        <f>SUMPRODUCT(LARGE(AA31:AI31,{1,2,3,4,5,6}))+X31</f>
        <v>710</v>
      </c>
      <c r="Z31" s="115">
        <f aca="true" t="shared" si="14" ref="Z31:Z78">COUNTA(E31,G31,I31,K31,M31,O31,Q31,S31,U31)</f>
        <v>4</v>
      </c>
      <c r="AA31" s="90">
        <f aca="true" t="shared" si="15" ref="AA31:AA65">F31</f>
      </c>
      <c r="AB31" s="90">
        <f aca="true" t="shared" si="16" ref="AB31:AB65">H31</f>
      </c>
      <c r="AC31" s="89">
        <f aca="true" t="shared" si="17" ref="AC31:AC65">J31</f>
        <v>170</v>
      </c>
      <c r="AD31" s="89">
        <f aca="true" t="shared" si="18" ref="AD31:AD65">L31</f>
      </c>
      <c r="AE31" s="90">
        <f aca="true" t="shared" si="19" ref="AE31:AE65">N31</f>
        <v>175</v>
      </c>
      <c r="AF31" s="90">
        <f aca="true" t="shared" si="20" ref="AF31:AF65">P31</f>
        <v>0</v>
      </c>
      <c r="AG31" s="90">
        <f aca="true" t="shared" si="21" ref="AG31:AG65">R31</f>
        <v>180</v>
      </c>
      <c r="AH31" s="90">
        <f aca="true" t="shared" si="22" ref="AH31:AH65">T31</f>
        <v>0</v>
      </c>
      <c r="AI31" s="90">
        <f aca="true" t="shared" si="23" ref="AI31:AI65">V31</f>
        <v>185</v>
      </c>
    </row>
    <row r="32" spans="1:35" ht="15.75" customHeight="1">
      <c r="A32" s="12"/>
      <c r="B32" s="73" t="s">
        <v>136</v>
      </c>
      <c r="C32" s="75">
        <v>69</v>
      </c>
      <c r="D32" s="73" t="s">
        <v>30</v>
      </c>
      <c r="E32" s="75">
        <v>10</v>
      </c>
      <c r="F32" s="76">
        <f>IF(E32="","",VLOOKUP(E32,Tabel!$A$1:$B$106,2,FALSE))</f>
        <v>150</v>
      </c>
      <c r="G32" s="107">
        <v>13</v>
      </c>
      <c r="H32" s="76">
        <f>IF(G32="","",VLOOKUP(G32,Tabel!$A$1:$B$106,2,FALSE))</f>
        <v>138</v>
      </c>
      <c r="I32" s="107">
        <v>16</v>
      </c>
      <c r="J32" s="76">
        <f>IF(I32="","",VLOOKUP(I32,Tabel!$A$1:$B$106,2,FALSE))</f>
        <v>126</v>
      </c>
      <c r="K32" s="88">
        <v>16</v>
      </c>
      <c r="L32" s="76">
        <f>IF(K32="","",VLOOKUP(K32,Tabel!$A$1:$B$106,2,FALSE))</f>
        <v>126</v>
      </c>
      <c r="M32" s="88"/>
      <c r="N32" s="76">
        <f>IF(M32="","",VLOOKUP(M32,Tabel!$A$1:$B$106,2,FALSE))</f>
      </c>
      <c r="O32" s="88">
        <v>10</v>
      </c>
      <c r="P32" s="76">
        <f>IF(O32="","",VLOOKUP(O32,Tabel!$A$1:$B$106,2,FALSE))</f>
        <v>150</v>
      </c>
      <c r="Q32" s="88"/>
      <c r="R32" s="76"/>
      <c r="S32" s="72"/>
      <c r="T32" s="76"/>
      <c r="U32" s="72"/>
      <c r="V32" s="76"/>
      <c r="W32" s="80">
        <f t="shared" si="12"/>
        <v>690</v>
      </c>
      <c r="X32" s="80">
        <f t="shared" si="13"/>
        <v>0</v>
      </c>
      <c r="Y32" s="93">
        <f>SUMPRODUCT(LARGE(AA32:AI32,{1,2,3,4,5,6}))+X32</f>
        <v>690</v>
      </c>
      <c r="Z32" s="115">
        <f t="shared" si="14"/>
        <v>5</v>
      </c>
      <c r="AA32" s="90">
        <f t="shared" si="15"/>
        <v>150</v>
      </c>
      <c r="AB32" s="90">
        <f t="shared" si="16"/>
        <v>138</v>
      </c>
      <c r="AC32" s="89">
        <f t="shared" si="17"/>
        <v>126</v>
      </c>
      <c r="AD32" s="89">
        <f t="shared" si="18"/>
        <v>126</v>
      </c>
      <c r="AE32" s="90">
        <f t="shared" si="19"/>
      </c>
      <c r="AF32" s="90">
        <f t="shared" si="20"/>
        <v>150</v>
      </c>
      <c r="AG32" s="90">
        <f t="shared" si="21"/>
        <v>0</v>
      </c>
      <c r="AH32" s="90">
        <f t="shared" si="22"/>
        <v>0</v>
      </c>
      <c r="AI32" s="90">
        <f t="shared" si="23"/>
        <v>0</v>
      </c>
    </row>
    <row r="33" spans="1:35" ht="15.75" customHeight="1">
      <c r="A33" s="12"/>
      <c r="B33" s="19" t="s">
        <v>213</v>
      </c>
      <c r="C33" s="25">
        <v>70</v>
      </c>
      <c r="D33" s="19" t="s">
        <v>26</v>
      </c>
      <c r="E33" s="25"/>
      <c r="F33" s="42">
        <f>IF(E33="","",VLOOKUP(E33,Tabel!$A$1:$B$106,2,FALSE))</f>
      </c>
      <c r="G33" s="25">
        <v>18</v>
      </c>
      <c r="H33" s="42">
        <f>IF(G33="","",VLOOKUP(G33,Tabel!$A$1:$B$106,2,FALSE))</f>
        <v>118</v>
      </c>
      <c r="I33" s="25">
        <v>18</v>
      </c>
      <c r="J33" s="42">
        <f>IF(I33="","",VLOOKUP(I33,Tabel!$A$1:$B$106,2,FALSE))</f>
        <v>118</v>
      </c>
      <c r="K33" s="11"/>
      <c r="L33" s="42">
        <f>IF(K33="","",VLOOKUP(K33,Tabel!$A$1:$B$106,2,FALSE))</f>
      </c>
      <c r="M33" s="11">
        <v>13</v>
      </c>
      <c r="N33" s="42">
        <f>IF(M33="","",VLOOKUP(M33,Tabel!$A$1:$B$106,2,FALSE))</f>
        <v>138</v>
      </c>
      <c r="O33" s="11"/>
      <c r="P33" s="42"/>
      <c r="Q33" s="11"/>
      <c r="R33" s="42"/>
      <c r="S33" s="12">
        <v>14</v>
      </c>
      <c r="T33" s="42">
        <f>IF(S33="","",VLOOKUP(S33,Tabel!$A$1:$B$106,2,FALSE))</f>
        <v>134</v>
      </c>
      <c r="U33" s="12">
        <v>19</v>
      </c>
      <c r="V33" s="42">
        <f>IF(U33="","",VLOOKUP(U33,Tabel!$A$1:$B$106,2,FALSE))</f>
        <v>114</v>
      </c>
      <c r="W33" s="86">
        <f t="shared" si="12"/>
        <v>622</v>
      </c>
      <c r="X33" s="86">
        <f t="shared" si="13"/>
        <v>0</v>
      </c>
      <c r="Y33" s="96">
        <f>SUMPRODUCT(LARGE(AA33:AI33,{1,2,3,4,5,6}))+X33</f>
        <v>622</v>
      </c>
      <c r="Z33" s="115">
        <f t="shared" si="14"/>
        <v>5</v>
      </c>
      <c r="AA33" s="90">
        <f t="shared" si="15"/>
      </c>
      <c r="AB33" s="90">
        <f t="shared" si="16"/>
        <v>118</v>
      </c>
      <c r="AC33" s="89">
        <f t="shared" si="17"/>
        <v>118</v>
      </c>
      <c r="AD33" s="89">
        <f t="shared" si="18"/>
      </c>
      <c r="AE33" s="90">
        <f t="shared" si="19"/>
        <v>138</v>
      </c>
      <c r="AF33" s="90">
        <f t="shared" si="20"/>
        <v>0</v>
      </c>
      <c r="AG33" s="90">
        <f t="shared" si="21"/>
        <v>0</v>
      </c>
      <c r="AH33" s="90">
        <f t="shared" si="22"/>
        <v>134</v>
      </c>
      <c r="AI33" s="90">
        <f t="shared" si="23"/>
        <v>114</v>
      </c>
    </row>
    <row r="34" spans="1:35" ht="15.75" customHeight="1">
      <c r="A34" s="12"/>
      <c r="B34" s="19" t="s">
        <v>209</v>
      </c>
      <c r="C34" s="25">
        <v>69</v>
      </c>
      <c r="D34" s="19" t="s">
        <v>4</v>
      </c>
      <c r="E34" s="25"/>
      <c r="F34" s="42">
        <f>IF(E34="","",VLOOKUP(E34,Tabel!$A$1:$B$106,2,FALSE))</f>
      </c>
      <c r="G34" s="35">
        <v>10</v>
      </c>
      <c r="H34" s="42">
        <f>IF(G34="","",VLOOKUP(G34,Tabel!$A$1:$B$106,2,FALSE))</f>
        <v>150</v>
      </c>
      <c r="I34" s="35">
        <v>13</v>
      </c>
      <c r="J34" s="42">
        <f>IF(I34="","",VLOOKUP(I34,Tabel!$A$1:$B$106,2,FALSE))</f>
        <v>138</v>
      </c>
      <c r="K34" s="13">
        <v>14</v>
      </c>
      <c r="L34" s="42">
        <f>IF(K34="","",VLOOKUP(K34,Tabel!$A$1:$B$106,2,FALSE))</f>
        <v>134</v>
      </c>
      <c r="M34" s="13"/>
      <c r="N34" s="42">
        <f>IF(M34="","",VLOOKUP(M34,Tabel!$A$1:$B$106,2,FALSE))</f>
      </c>
      <c r="O34" s="13"/>
      <c r="P34" s="42"/>
      <c r="Q34" s="13"/>
      <c r="R34" s="42"/>
      <c r="S34" s="14"/>
      <c r="T34" s="42"/>
      <c r="U34" s="14">
        <v>11</v>
      </c>
      <c r="V34" s="42">
        <f>IF(U34="","",VLOOKUP(U34,Tabel!$A$1:$B$106,2,FALSE))</f>
        <v>146</v>
      </c>
      <c r="W34" s="86">
        <f t="shared" si="12"/>
        <v>568</v>
      </c>
      <c r="X34" s="86">
        <f t="shared" si="13"/>
        <v>0</v>
      </c>
      <c r="Y34" s="96">
        <f>SUMPRODUCT(LARGE(AA34:AI34,{1,2,3,4,5,6}))+X34</f>
        <v>568</v>
      </c>
      <c r="Z34" s="115">
        <f t="shared" si="14"/>
        <v>4</v>
      </c>
      <c r="AA34" s="90">
        <f t="shared" si="15"/>
      </c>
      <c r="AB34" s="90">
        <f t="shared" si="16"/>
        <v>150</v>
      </c>
      <c r="AC34" s="89">
        <f t="shared" si="17"/>
        <v>138</v>
      </c>
      <c r="AD34" s="89">
        <f t="shared" si="18"/>
        <v>134</v>
      </c>
      <c r="AE34" s="90">
        <f t="shared" si="19"/>
      </c>
      <c r="AF34" s="90">
        <f t="shared" si="20"/>
        <v>0</v>
      </c>
      <c r="AG34" s="90">
        <f t="shared" si="21"/>
        <v>0</v>
      </c>
      <c r="AH34" s="90">
        <f t="shared" si="22"/>
        <v>0</v>
      </c>
      <c r="AI34" s="90">
        <f t="shared" si="23"/>
        <v>146</v>
      </c>
    </row>
    <row r="35" spans="1:35" ht="15.75" customHeight="1">
      <c r="A35" s="12"/>
      <c r="B35" s="73" t="s">
        <v>140</v>
      </c>
      <c r="C35" s="75">
        <v>66</v>
      </c>
      <c r="D35" s="73" t="s">
        <v>30</v>
      </c>
      <c r="E35" s="75">
        <v>22</v>
      </c>
      <c r="F35" s="76">
        <f>IF(E35="","",VLOOKUP(E35,Tabel!$A$1:$B$106,2,FALSE))</f>
        <v>104</v>
      </c>
      <c r="G35" s="75"/>
      <c r="H35" s="76">
        <f>IF(G35="","",VLOOKUP(G35,Tabel!$A$1:$B$106,2,FALSE))</f>
      </c>
      <c r="I35" s="75">
        <v>27</v>
      </c>
      <c r="J35" s="76">
        <f>IF(I35="","",VLOOKUP(I35,Tabel!$A$1:$B$106,2,FALSE))</f>
        <v>89</v>
      </c>
      <c r="K35" s="78"/>
      <c r="L35" s="76">
        <f>IF(K35="","",VLOOKUP(K35,Tabel!$A$1:$B$106,2,FALSE))</f>
      </c>
      <c r="M35" s="78">
        <v>22</v>
      </c>
      <c r="N35" s="76">
        <f>IF(M35="","",VLOOKUP(M35,Tabel!$A$1:$B$106,2,FALSE))</f>
        <v>104</v>
      </c>
      <c r="O35" s="78">
        <v>19</v>
      </c>
      <c r="P35" s="76">
        <f>IF(O35="","",VLOOKUP(O35,Tabel!$A$1:$B$106,2,FALSE))</f>
        <v>114</v>
      </c>
      <c r="Q35" s="78">
        <v>25</v>
      </c>
      <c r="R35" s="76">
        <f>IF(Q35="","",VLOOKUP(Q35,Tabel!$A$1:$B$106,2,FALSE))</f>
        <v>95</v>
      </c>
      <c r="S35" s="79"/>
      <c r="T35" s="76"/>
      <c r="U35" s="79"/>
      <c r="V35" s="76"/>
      <c r="W35" s="80">
        <f t="shared" si="12"/>
        <v>506</v>
      </c>
      <c r="X35" s="80">
        <f t="shared" si="13"/>
        <v>0</v>
      </c>
      <c r="Y35" s="93">
        <f>SUMPRODUCT(LARGE(AA35:AI35,{1,2,3,4,5,6}))+X35</f>
        <v>506</v>
      </c>
      <c r="Z35" s="115">
        <f t="shared" si="14"/>
        <v>5</v>
      </c>
      <c r="AA35" s="90">
        <f t="shared" si="15"/>
        <v>104</v>
      </c>
      <c r="AB35" s="90">
        <f t="shared" si="16"/>
      </c>
      <c r="AC35" s="89">
        <f t="shared" si="17"/>
        <v>89</v>
      </c>
      <c r="AD35" s="89">
        <f t="shared" si="18"/>
      </c>
      <c r="AE35" s="90">
        <f t="shared" si="19"/>
        <v>104</v>
      </c>
      <c r="AF35" s="90">
        <f t="shared" si="20"/>
        <v>114</v>
      </c>
      <c r="AG35" s="90">
        <f t="shared" si="21"/>
        <v>95</v>
      </c>
      <c r="AH35" s="90">
        <f t="shared" si="22"/>
        <v>0</v>
      </c>
      <c r="AI35" s="90">
        <f t="shared" si="23"/>
        <v>0</v>
      </c>
    </row>
    <row r="36" spans="1:35" ht="15.75" customHeight="1">
      <c r="A36" s="12"/>
      <c r="B36" s="19" t="s">
        <v>479</v>
      </c>
      <c r="C36" s="29">
        <v>65</v>
      </c>
      <c r="D36" s="26" t="s">
        <v>23</v>
      </c>
      <c r="E36" s="25"/>
      <c r="F36" s="42">
        <f>IF(E36="","",VLOOKUP(E36,Tabel!$A$1:$B$106,2,FALSE))</f>
      </c>
      <c r="G36" s="25"/>
      <c r="H36" s="42">
        <f>IF(G36="","",VLOOKUP(G36,Tabel!$A$1:$B$106,2,FALSE))</f>
      </c>
      <c r="I36" s="25"/>
      <c r="J36" s="42">
        <f>IF(I36="","",VLOOKUP(I36,Tabel!$A$1:$B$106,2,FALSE))</f>
      </c>
      <c r="K36" s="11">
        <v>11</v>
      </c>
      <c r="L36" s="42">
        <f>IF(K36="","",VLOOKUP(K36,Tabel!$A$1:$B$106,2,FALSE))</f>
        <v>146</v>
      </c>
      <c r="M36" s="11">
        <v>9</v>
      </c>
      <c r="N36" s="42">
        <f>IF(M36="","",VLOOKUP(M36,Tabel!$A$1:$B$106,2,FALSE))</f>
        <v>155</v>
      </c>
      <c r="O36" s="11"/>
      <c r="P36" s="42"/>
      <c r="Q36" s="11"/>
      <c r="R36" s="42"/>
      <c r="S36" s="12">
        <v>7</v>
      </c>
      <c r="T36" s="42">
        <f>IF(S36="","",VLOOKUP(S36,Tabel!$A$1:$B$106,2,FALSE))</f>
        <v>165</v>
      </c>
      <c r="U36" s="12"/>
      <c r="V36" s="42"/>
      <c r="W36" s="86">
        <f t="shared" si="12"/>
        <v>466</v>
      </c>
      <c r="X36" s="86">
        <f t="shared" si="13"/>
        <v>0</v>
      </c>
      <c r="Y36" s="96">
        <f>SUMPRODUCT(LARGE(AA36:AI36,{1,2,3,4,5,6}))+X36</f>
        <v>466</v>
      </c>
      <c r="Z36" s="115">
        <f t="shared" si="14"/>
        <v>3</v>
      </c>
      <c r="AA36" s="90">
        <f t="shared" si="15"/>
      </c>
      <c r="AB36" s="90">
        <f t="shared" si="16"/>
      </c>
      <c r="AC36" s="89">
        <f t="shared" si="17"/>
      </c>
      <c r="AD36" s="89">
        <f t="shared" si="18"/>
        <v>146</v>
      </c>
      <c r="AE36" s="90">
        <f t="shared" si="19"/>
        <v>155</v>
      </c>
      <c r="AF36" s="90">
        <f t="shared" si="20"/>
        <v>0</v>
      </c>
      <c r="AG36" s="90">
        <f t="shared" si="21"/>
        <v>0</v>
      </c>
      <c r="AH36" s="90">
        <f t="shared" si="22"/>
        <v>165</v>
      </c>
      <c r="AI36" s="90">
        <f t="shared" si="23"/>
        <v>0</v>
      </c>
    </row>
    <row r="37" spans="1:35" ht="15.75" customHeight="1">
      <c r="A37" s="15"/>
      <c r="B37" s="26" t="s">
        <v>142</v>
      </c>
      <c r="C37" s="29">
        <v>68</v>
      </c>
      <c r="D37" s="26" t="s">
        <v>32</v>
      </c>
      <c r="E37" s="29">
        <v>23</v>
      </c>
      <c r="F37" s="42">
        <f>IF(E37="","",VLOOKUP(E37,Tabel!$A$1:$B$106,2,FALSE))</f>
        <v>101</v>
      </c>
      <c r="G37" s="25">
        <v>30</v>
      </c>
      <c r="H37" s="42">
        <f>IF(G37="","",VLOOKUP(G37,Tabel!$A$1:$B$106,2,FALSE))</f>
        <v>80</v>
      </c>
      <c r="I37" s="25"/>
      <c r="J37" s="42">
        <f>IF(I37="","",VLOOKUP(I37,Tabel!$A$1:$B$106,2,FALSE))</f>
      </c>
      <c r="K37" s="11">
        <v>31</v>
      </c>
      <c r="L37" s="42">
        <f>IF(K37="","",VLOOKUP(K37,Tabel!$A$1:$B$106,2,FALSE))</f>
        <v>77</v>
      </c>
      <c r="M37" s="11">
        <v>24</v>
      </c>
      <c r="N37" s="42">
        <f>IF(M37="","",VLOOKUP(M37,Tabel!$A$1:$B$106,2,FALSE))</f>
        <v>98</v>
      </c>
      <c r="O37" s="11"/>
      <c r="P37" s="42"/>
      <c r="Q37" s="11">
        <v>29</v>
      </c>
      <c r="R37" s="42">
        <f>IF(Q37="","",VLOOKUP(Q37,Tabel!$A$1:$B$106,2,FALSE))</f>
        <v>83</v>
      </c>
      <c r="S37" s="12"/>
      <c r="T37" s="42"/>
      <c r="U37" s="12"/>
      <c r="V37" s="28"/>
      <c r="W37" s="86">
        <f t="shared" si="12"/>
        <v>439</v>
      </c>
      <c r="X37" s="86">
        <f t="shared" si="13"/>
        <v>0</v>
      </c>
      <c r="Y37" s="96">
        <f>SUMPRODUCT(LARGE(AA37:AI37,{1,2,3,4,5,6}))+X37</f>
        <v>439</v>
      </c>
      <c r="Z37" s="115">
        <f t="shared" si="14"/>
        <v>5</v>
      </c>
      <c r="AA37" s="90">
        <f t="shared" si="15"/>
        <v>101</v>
      </c>
      <c r="AB37" s="90">
        <f t="shared" si="16"/>
        <v>80</v>
      </c>
      <c r="AC37" s="89">
        <f t="shared" si="17"/>
      </c>
      <c r="AD37" s="89">
        <f t="shared" si="18"/>
        <v>77</v>
      </c>
      <c r="AE37" s="90">
        <f t="shared" si="19"/>
        <v>98</v>
      </c>
      <c r="AF37" s="90">
        <f t="shared" si="20"/>
        <v>0</v>
      </c>
      <c r="AG37" s="90">
        <f t="shared" si="21"/>
        <v>83</v>
      </c>
      <c r="AH37" s="90">
        <f t="shared" si="22"/>
        <v>0</v>
      </c>
      <c r="AI37" s="90">
        <f t="shared" si="23"/>
        <v>0</v>
      </c>
    </row>
    <row r="38" spans="1:35" ht="15.75" customHeight="1">
      <c r="A38" s="12"/>
      <c r="B38" s="19" t="s">
        <v>680</v>
      </c>
      <c r="C38" s="25">
        <v>64</v>
      </c>
      <c r="D38" s="19" t="s">
        <v>23</v>
      </c>
      <c r="E38" s="25"/>
      <c r="F38" s="42"/>
      <c r="G38" s="25"/>
      <c r="H38" s="42"/>
      <c r="I38" s="25"/>
      <c r="J38" s="42"/>
      <c r="K38" s="11"/>
      <c r="L38" s="42"/>
      <c r="M38" s="11"/>
      <c r="N38" s="42"/>
      <c r="O38" s="11"/>
      <c r="P38" s="42"/>
      <c r="Q38" s="11">
        <v>14</v>
      </c>
      <c r="R38" s="42">
        <f>IF(Q38="","",VLOOKUP(Q38,Tabel!$A$1:$B$106,2,FALSE))</f>
        <v>134</v>
      </c>
      <c r="S38" s="12">
        <v>11</v>
      </c>
      <c r="T38" s="42">
        <f>IF(S38="","",VLOOKUP(S38,Tabel!$A$1:$B$106,2,FALSE))</f>
        <v>146</v>
      </c>
      <c r="U38" s="12">
        <v>12</v>
      </c>
      <c r="V38" s="42">
        <f>IF(U38="","",VLOOKUP(U38,Tabel!$A$1:$B$106,2,FALSE))</f>
        <v>142</v>
      </c>
      <c r="W38" s="86">
        <f t="shared" si="12"/>
        <v>422</v>
      </c>
      <c r="X38" s="86">
        <f>IF(COUNT(F38,H38,J38,L38,N38,P38,R38,T38,V38)=7,5,IF(COUNT(F38,H38,J38,L38,N38,P38,R38,T38,V38)=8,10,IF(COUNT(F38,H38,J38,L38,N38,P38,R38,T38,V38)=9,15,0)))</f>
        <v>0</v>
      </c>
      <c r="Y38" s="96">
        <f>SUMPRODUCT(LARGE(AA38:AI38,{1,2,3,4,5,6}))+X38</f>
        <v>422</v>
      </c>
      <c r="Z38" s="115">
        <f t="shared" si="14"/>
        <v>3</v>
      </c>
      <c r="AA38" s="90">
        <f t="shared" si="15"/>
        <v>0</v>
      </c>
      <c r="AB38" s="90">
        <f t="shared" si="16"/>
        <v>0</v>
      </c>
      <c r="AC38" s="89">
        <f t="shared" si="17"/>
        <v>0</v>
      </c>
      <c r="AD38" s="89">
        <f t="shared" si="18"/>
        <v>0</v>
      </c>
      <c r="AE38" s="90">
        <f t="shared" si="19"/>
        <v>0</v>
      </c>
      <c r="AF38" s="90">
        <f t="shared" si="20"/>
        <v>0</v>
      </c>
      <c r="AG38" s="90">
        <f t="shared" si="21"/>
        <v>134</v>
      </c>
      <c r="AH38" s="90">
        <f t="shared" si="22"/>
        <v>146</v>
      </c>
      <c r="AI38" s="90">
        <f t="shared" si="23"/>
        <v>142</v>
      </c>
    </row>
    <row r="39" spans="1:35" ht="15.75" customHeight="1">
      <c r="A39" s="12"/>
      <c r="B39" s="26" t="s">
        <v>139</v>
      </c>
      <c r="C39" s="29">
        <v>66</v>
      </c>
      <c r="D39" s="26" t="s">
        <v>33</v>
      </c>
      <c r="E39" s="29">
        <v>17</v>
      </c>
      <c r="F39" s="42">
        <f>IF(E39="","",VLOOKUP(E39,Tabel!$A$1:$B$106,2,FALSE))</f>
        <v>122</v>
      </c>
      <c r="G39" s="25">
        <v>28</v>
      </c>
      <c r="H39" s="42">
        <f>IF(G39="","",VLOOKUP(G39,Tabel!$A$1:$B$106,2,FALSE))</f>
        <v>86</v>
      </c>
      <c r="I39" s="25"/>
      <c r="J39" s="42">
        <f>IF(I39="","",VLOOKUP(I39,Tabel!$A$1:$B$106,2,FALSE))</f>
      </c>
      <c r="K39" s="11">
        <v>26</v>
      </c>
      <c r="L39" s="42">
        <f>IF(K39="","",VLOOKUP(K39,Tabel!$A$1:$B$106,2,FALSE))</f>
        <v>92</v>
      </c>
      <c r="M39" s="11"/>
      <c r="N39" s="42">
        <f>IF(M39="","",VLOOKUP(M39,Tabel!$A$1:$B$106,2,FALSE))</f>
      </c>
      <c r="O39" s="11"/>
      <c r="P39" s="42"/>
      <c r="Q39" s="11"/>
      <c r="R39" s="42"/>
      <c r="S39" s="12">
        <v>22</v>
      </c>
      <c r="T39" s="42">
        <f>IF(S39="","",VLOOKUP(S39,Tabel!$A$1:$B$106,2,FALSE))</f>
        <v>104</v>
      </c>
      <c r="U39" s="12"/>
      <c r="V39" s="42"/>
      <c r="W39" s="86">
        <f t="shared" si="12"/>
        <v>404</v>
      </c>
      <c r="X39" s="86">
        <f>IF(COUNT(F39,H39,J39,L39,N39,P39,R39,T39,V39)=7,5,IF(COUNT(F39,H39,J39,L39,N39,P39,R39,T39,V39)=8,15,IF(COUNT(F39,H39,J39,L39,N39,P39,R39,T39,V39)=9,30,0)))</f>
        <v>0</v>
      </c>
      <c r="Y39" s="96">
        <f>SUMPRODUCT(LARGE(AA39:AI39,{1,2,3,4,5,6}))+X39</f>
        <v>404</v>
      </c>
      <c r="Z39" s="115">
        <f t="shared" si="14"/>
        <v>4</v>
      </c>
      <c r="AA39" s="90">
        <f t="shared" si="15"/>
        <v>122</v>
      </c>
      <c r="AB39" s="90">
        <f t="shared" si="16"/>
        <v>86</v>
      </c>
      <c r="AC39" s="89">
        <f t="shared" si="17"/>
      </c>
      <c r="AD39" s="89">
        <f t="shared" si="18"/>
        <v>92</v>
      </c>
      <c r="AE39" s="90">
        <f t="shared" si="19"/>
      </c>
      <c r="AF39" s="90">
        <f t="shared" si="20"/>
        <v>0</v>
      </c>
      <c r="AG39" s="90">
        <f t="shared" si="21"/>
        <v>0</v>
      </c>
      <c r="AH39" s="90">
        <f t="shared" si="22"/>
        <v>104</v>
      </c>
      <c r="AI39" s="90">
        <f t="shared" si="23"/>
        <v>0</v>
      </c>
    </row>
    <row r="40" spans="1:35" ht="15.75" customHeight="1">
      <c r="A40" s="12"/>
      <c r="B40" s="19" t="s">
        <v>681</v>
      </c>
      <c r="C40" s="25">
        <v>64</v>
      </c>
      <c r="D40" s="19" t="s">
        <v>40</v>
      </c>
      <c r="E40" s="26"/>
      <c r="F40" s="101"/>
      <c r="G40" s="26"/>
      <c r="H40" s="101"/>
      <c r="I40" s="26"/>
      <c r="J40" s="101"/>
      <c r="K40" s="26"/>
      <c r="L40" s="101"/>
      <c r="M40" s="26"/>
      <c r="N40" s="101"/>
      <c r="O40" s="26"/>
      <c r="P40" s="101"/>
      <c r="Q40" s="29">
        <v>15</v>
      </c>
      <c r="R40" s="42">
        <f>IF(Q40="","",VLOOKUP(Q40,Tabel!$A$1:$B$106,2,FALSE))</f>
        <v>130</v>
      </c>
      <c r="S40" s="26">
        <v>12</v>
      </c>
      <c r="T40" s="42">
        <f>IF(S40="","",VLOOKUP(S40,Tabel!$A$1:$B$106,2,FALSE))</f>
        <v>142</v>
      </c>
      <c r="U40" s="26">
        <v>18</v>
      </c>
      <c r="V40" s="42">
        <f>IF(U40="","",VLOOKUP(U40,Tabel!$A$1:$B$106,2,FALSE))</f>
        <v>118</v>
      </c>
      <c r="W40" s="86">
        <f t="shared" si="12"/>
        <v>390</v>
      </c>
      <c r="X40" s="86">
        <f>IF(COUNT(F40,H40,J40,L40,N40,P40,R40,T40,V40)=7,5,IF(COUNT(F40,H40,J40,L40,N40,P40,R40,T40,V40)=8,10,IF(COUNT(F40,H40,J40,L40,N40,P40,R40,T40,V40)=9,15,0)))</f>
        <v>0</v>
      </c>
      <c r="Y40" s="96">
        <f>SUMPRODUCT(LARGE(AA40:AI40,{1,2,3,4,5,6}))+X40</f>
        <v>390</v>
      </c>
      <c r="Z40" s="115">
        <f t="shared" si="14"/>
        <v>3</v>
      </c>
      <c r="AA40" s="90">
        <f t="shared" si="15"/>
        <v>0</v>
      </c>
      <c r="AB40" s="90">
        <f t="shared" si="16"/>
        <v>0</v>
      </c>
      <c r="AC40" s="89">
        <f t="shared" si="17"/>
        <v>0</v>
      </c>
      <c r="AD40" s="89">
        <f t="shared" si="18"/>
        <v>0</v>
      </c>
      <c r="AE40" s="90">
        <f t="shared" si="19"/>
        <v>0</v>
      </c>
      <c r="AF40" s="90">
        <f t="shared" si="20"/>
        <v>0</v>
      </c>
      <c r="AG40" s="90">
        <f t="shared" si="21"/>
        <v>130</v>
      </c>
      <c r="AH40" s="90">
        <f t="shared" si="22"/>
        <v>142</v>
      </c>
      <c r="AI40" s="90">
        <f t="shared" si="23"/>
        <v>118</v>
      </c>
    </row>
    <row r="41" spans="1:35" ht="15.75" customHeight="1">
      <c r="A41" s="12"/>
      <c r="B41" s="19" t="s">
        <v>175</v>
      </c>
      <c r="C41" s="25">
        <v>70</v>
      </c>
      <c r="D41" s="19" t="s">
        <v>36</v>
      </c>
      <c r="E41" s="25"/>
      <c r="F41" s="42">
        <f>IF(E41="","",VLOOKUP(E41,Tabel!$A$1:$B$106,2,FALSE))</f>
      </c>
      <c r="G41" s="25">
        <v>2</v>
      </c>
      <c r="H41" s="42">
        <f>IF(G41="","",VLOOKUP(G41,Tabel!$A$1:$B$106,2,FALSE))</f>
        <v>190</v>
      </c>
      <c r="I41" s="25">
        <v>1</v>
      </c>
      <c r="J41" s="42">
        <f>IF(I41="","",VLOOKUP(I41,Tabel!$A$1:$B$106,2,FALSE))</f>
        <v>200</v>
      </c>
      <c r="K41" s="11"/>
      <c r="L41" s="42">
        <f>IF(K41="","",VLOOKUP(K41,Tabel!$A$1:$B$106,2,FALSE))</f>
      </c>
      <c r="M41" s="11"/>
      <c r="N41" s="42">
        <f>IF(M41="","",VLOOKUP(M41,Tabel!$A$1:$B$106,2,FALSE))</f>
      </c>
      <c r="O41" s="11"/>
      <c r="P41" s="42"/>
      <c r="Q41" s="11"/>
      <c r="R41" s="42"/>
      <c r="S41" s="12"/>
      <c r="T41" s="42"/>
      <c r="U41" s="12"/>
      <c r="V41" s="42"/>
      <c r="W41" s="86">
        <f t="shared" si="12"/>
        <v>390</v>
      </c>
      <c r="X41" s="86">
        <f aca="true" t="shared" si="24" ref="X41:X46">IF(COUNT(F41,H41,J41,L41,N41,P41,R41,T41,V41)=7,5,IF(COUNT(F41,H41,J41,L41,N41,P41,R41,T41,V41)=8,15,IF(COUNT(F41,H41,J41,L41,N41,P41,R41,T41,V41)=9,30,0)))</f>
        <v>0</v>
      </c>
      <c r="Y41" s="96">
        <f>SUMPRODUCT(LARGE(AA41:AI41,{1,2,3,4,5,6}))+X41</f>
        <v>390</v>
      </c>
      <c r="Z41" s="115">
        <f t="shared" si="14"/>
        <v>2</v>
      </c>
      <c r="AA41" s="90">
        <f t="shared" si="15"/>
      </c>
      <c r="AB41" s="90">
        <f t="shared" si="16"/>
        <v>190</v>
      </c>
      <c r="AC41" s="89">
        <f t="shared" si="17"/>
        <v>200</v>
      </c>
      <c r="AD41" s="89">
        <f t="shared" si="18"/>
      </c>
      <c r="AE41" s="90">
        <f t="shared" si="19"/>
      </c>
      <c r="AF41" s="90">
        <f t="shared" si="20"/>
        <v>0</v>
      </c>
      <c r="AG41" s="90">
        <f t="shared" si="21"/>
        <v>0</v>
      </c>
      <c r="AH41" s="90">
        <f t="shared" si="22"/>
        <v>0</v>
      </c>
      <c r="AI41" s="90">
        <f t="shared" si="23"/>
        <v>0</v>
      </c>
    </row>
    <row r="42" spans="1:35" ht="15.75" customHeight="1">
      <c r="A42" s="12"/>
      <c r="B42" s="26" t="s">
        <v>135</v>
      </c>
      <c r="C42" s="29">
        <v>69</v>
      </c>
      <c r="D42" s="26" t="s">
        <v>23</v>
      </c>
      <c r="E42" s="29"/>
      <c r="F42" s="42">
        <f>IF(E42="","",VLOOKUP(E42,Tabel!$A$1:$B$106,2,FALSE))</f>
      </c>
      <c r="G42" s="25">
        <v>5</v>
      </c>
      <c r="H42" s="42">
        <f>IF(G42="","",VLOOKUP(G42,Tabel!$A$1:$B$106,2,FALSE))</f>
        <v>175</v>
      </c>
      <c r="I42" s="25"/>
      <c r="J42" s="42">
        <f>IF(I42="","",VLOOKUP(I42,Tabel!$A$1:$B$106,2,FALSE))</f>
      </c>
      <c r="K42" s="11">
        <v>4</v>
      </c>
      <c r="L42" s="42">
        <f>IF(K42="","",VLOOKUP(K42,Tabel!$A$1:$B$106,2,FALSE))</f>
        <v>180</v>
      </c>
      <c r="M42" s="11"/>
      <c r="N42" s="42">
        <f>IF(M42="","",VLOOKUP(M42,Tabel!$A$1:$B$106,2,FALSE))</f>
      </c>
      <c r="O42" s="11"/>
      <c r="P42" s="42"/>
      <c r="Q42" s="11"/>
      <c r="R42" s="42"/>
      <c r="S42" s="12"/>
      <c r="T42" s="42"/>
      <c r="U42" s="12"/>
      <c r="V42" s="42"/>
      <c r="W42" s="86">
        <f t="shared" si="12"/>
        <v>355</v>
      </c>
      <c r="X42" s="86">
        <f t="shared" si="24"/>
        <v>0</v>
      </c>
      <c r="Y42" s="96">
        <f>SUMPRODUCT(LARGE(AA42:AI42,{1,2,3,4,5,6}))+X42</f>
        <v>355</v>
      </c>
      <c r="Z42" s="115">
        <f t="shared" si="14"/>
        <v>2</v>
      </c>
      <c r="AA42" s="90">
        <f t="shared" si="15"/>
      </c>
      <c r="AB42" s="90">
        <f t="shared" si="16"/>
        <v>175</v>
      </c>
      <c r="AC42" s="89">
        <f t="shared" si="17"/>
      </c>
      <c r="AD42" s="89">
        <f t="shared" si="18"/>
        <v>180</v>
      </c>
      <c r="AE42" s="90">
        <f t="shared" si="19"/>
      </c>
      <c r="AF42" s="90">
        <f t="shared" si="20"/>
        <v>0</v>
      </c>
      <c r="AG42" s="90">
        <f t="shared" si="21"/>
        <v>0</v>
      </c>
      <c r="AH42" s="90">
        <f t="shared" si="22"/>
        <v>0</v>
      </c>
      <c r="AI42" s="90">
        <f t="shared" si="23"/>
        <v>0</v>
      </c>
    </row>
    <row r="43" spans="1:35" ht="15.75" customHeight="1">
      <c r="A43" s="14"/>
      <c r="B43" s="26" t="s">
        <v>211</v>
      </c>
      <c r="C43" s="29">
        <v>69</v>
      </c>
      <c r="D43" s="26" t="s">
        <v>26</v>
      </c>
      <c r="E43" s="29">
        <v>11</v>
      </c>
      <c r="F43" s="42">
        <f>IF(E43="","",VLOOKUP(E43,Tabel!$A$1:$B$106,2,FALSE))</f>
        <v>146</v>
      </c>
      <c r="G43" s="25"/>
      <c r="H43" s="42">
        <f>IF(G43="","",VLOOKUP(G43,Tabel!$A$1:$B$106,2,FALSE))</f>
      </c>
      <c r="I43" s="25">
        <v>19</v>
      </c>
      <c r="J43" s="42">
        <f>IF(I43="","",VLOOKUP(I43,Tabel!$A$1:$B$106,2,FALSE))</f>
        <v>114</v>
      </c>
      <c r="K43" s="11"/>
      <c r="L43" s="42">
        <f>IF(K43="","",VLOOKUP(K43,Tabel!$A$1:$B$106,2,FALSE))</f>
      </c>
      <c r="M43" s="11"/>
      <c r="N43" s="42">
        <f>IF(M43="","",VLOOKUP(M43,Tabel!$A$1:$B$106,2,FALSE))</f>
      </c>
      <c r="O43" s="11"/>
      <c r="P43" s="42"/>
      <c r="Q43" s="11"/>
      <c r="R43" s="42"/>
      <c r="S43" s="12"/>
      <c r="T43" s="42"/>
      <c r="U43" s="12">
        <v>26</v>
      </c>
      <c r="V43" s="28">
        <f>IF(U43="","",VLOOKUP(U43,Tabel!$A$1:$B$106,2,FALSE))</f>
        <v>92</v>
      </c>
      <c r="W43" s="86">
        <f t="shared" si="12"/>
        <v>352</v>
      </c>
      <c r="X43" s="86">
        <f t="shared" si="24"/>
        <v>0</v>
      </c>
      <c r="Y43" s="96">
        <f>SUMPRODUCT(LARGE(AA43:AI43,{1,2,3,4,5,6}))+X43</f>
        <v>352</v>
      </c>
      <c r="Z43" s="115">
        <f t="shared" si="14"/>
        <v>3</v>
      </c>
      <c r="AA43" s="90">
        <f t="shared" si="15"/>
        <v>146</v>
      </c>
      <c r="AB43" s="90">
        <f t="shared" si="16"/>
      </c>
      <c r="AC43" s="89">
        <f t="shared" si="17"/>
        <v>114</v>
      </c>
      <c r="AD43" s="89">
        <f t="shared" si="18"/>
      </c>
      <c r="AE43" s="90">
        <f t="shared" si="19"/>
      </c>
      <c r="AF43" s="90">
        <f t="shared" si="20"/>
        <v>0</v>
      </c>
      <c r="AG43" s="90">
        <f t="shared" si="21"/>
        <v>0</v>
      </c>
      <c r="AH43" s="90">
        <f t="shared" si="22"/>
        <v>0</v>
      </c>
      <c r="AI43" s="90">
        <f t="shared" si="23"/>
        <v>92</v>
      </c>
    </row>
    <row r="44" spans="1:35" ht="15.75" customHeight="1">
      <c r="A44" s="14"/>
      <c r="B44" s="19" t="s">
        <v>218</v>
      </c>
      <c r="C44" s="30">
        <v>71</v>
      </c>
      <c r="D44" s="27" t="s">
        <v>219</v>
      </c>
      <c r="E44" s="25">
        <v>7</v>
      </c>
      <c r="F44" s="42">
        <f>IF(E44="","",VLOOKUP(E44,Tabel!$A$1:$B$106,2,FALSE))</f>
        <v>165</v>
      </c>
      <c r="G44" s="25"/>
      <c r="H44" s="42">
        <f>IF(G44="","",VLOOKUP(G44,Tabel!$A$1:$B$106,2,FALSE))</f>
      </c>
      <c r="I44" s="25"/>
      <c r="J44" s="42">
        <f>IF(I44="","",VLOOKUP(I44,Tabel!$A$1:$B$106,2,FALSE))</f>
      </c>
      <c r="K44" s="11"/>
      <c r="L44" s="42">
        <f>IF(K44="","",VLOOKUP(K44,Tabel!$A$1:$B$106,2,FALSE))</f>
      </c>
      <c r="M44" s="11">
        <v>8</v>
      </c>
      <c r="N44" s="42">
        <f>IF(M44="","",VLOOKUP(M44,Tabel!$A$1:$B$106,2,FALSE))</f>
        <v>160</v>
      </c>
      <c r="O44" s="11"/>
      <c r="P44" s="42"/>
      <c r="Q44" s="11"/>
      <c r="R44" s="42"/>
      <c r="S44" s="12"/>
      <c r="T44" s="42"/>
      <c r="U44" s="12"/>
      <c r="V44" s="42"/>
      <c r="W44" s="86">
        <f t="shared" si="12"/>
        <v>325</v>
      </c>
      <c r="X44" s="86">
        <f t="shared" si="24"/>
        <v>0</v>
      </c>
      <c r="Y44" s="96">
        <f>SUMPRODUCT(LARGE(AA44:AI44,{1,2,3,4,5,6}))+X44</f>
        <v>325</v>
      </c>
      <c r="Z44" s="115">
        <f t="shared" si="14"/>
        <v>2</v>
      </c>
      <c r="AA44" s="90">
        <f t="shared" si="15"/>
        <v>165</v>
      </c>
      <c r="AB44" s="90">
        <f t="shared" si="16"/>
      </c>
      <c r="AC44" s="89">
        <f t="shared" si="17"/>
      </c>
      <c r="AD44" s="89">
        <f t="shared" si="18"/>
      </c>
      <c r="AE44" s="90">
        <f t="shared" si="19"/>
        <v>160</v>
      </c>
      <c r="AF44" s="90">
        <f t="shared" si="20"/>
        <v>0</v>
      </c>
      <c r="AG44" s="90">
        <f t="shared" si="21"/>
        <v>0</v>
      </c>
      <c r="AH44" s="90">
        <f t="shared" si="22"/>
        <v>0</v>
      </c>
      <c r="AI44" s="90">
        <f t="shared" si="23"/>
        <v>0</v>
      </c>
    </row>
    <row r="45" spans="1:35" ht="15.75" customHeight="1">
      <c r="A45" s="12"/>
      <c r="B45" s="73" t="s">
        <v>226</v>
      </c>
      <c r="C45" s="75">
        <v>66</v>
      </c>
      <c r="D45" s="73" t="s">
        <v>30</v>
      </c>
      <c r="E45" s="75"/>
      <c r="F45" s="76">
        <f>IF(E45="","",VLOOKUP(E45,Tabel!$A$1:$B$106,2,FALSE))</f>
      </c>
      <c r="G45" s="75"/>
      <c r="H45" s="76">
        <f>IF(G45="","",VLOOKUP(G45,Tabel!$A$1:$B$106,2,FALSE))</f>
      </c>
      <c r="I45" s="75">
        <v>23</v>
      </c>
      <c r="J45" s="76">
        <f>IF(I45="","",VLOOKUP(I45,Tabel!$A$1:$B$106,2,FALSE))</f>
        <v>101</v>
      </c>
      <c r="K45" s="78"/>
      <c r="L45" s="76">
        <f>IF(K45="","",VLOOKUP(K45,Tabel!$A$1:$B$106,2,FALSE))</f>
      </c>
      <c r="M45" s="78"/>
      <c r="N45" s="76"/>
      <c r="O45" s="78">
        <v>21</v>
      </c>
      <c r="P45" s="76">
        <f>IF(O45="","",VLOOKUP(O45,Tabel!$A$1:$B$106,2,FALSE))</f>
        <v>107</v>
      </c>
      <c r="Q45" s="78">
        <v>21</v>
      </c>
      <c r="R45" s="76">
        <f>IF(Q45="","",VLOOKUP(Q45,Tabel!$A$1:$B$106,2,FALSE))</f>
        <v>107</v>
      </c>
      <c r="S45" s="79"/>
      <c r="T45" s="76"/>
      <c r="U45" s="79"/>
      <c r="V45" s="77"/>
      <c r="W45" s="80">
        <f t="shared" si="12"/>
        <v>315</v>
      </c>
      <c r="X45" s="80">
        <f t="shared" si="24"/>
        <v>0</v>
      </c>
      <c r="Y45" s="93">
        <f>SUMPRODUCT(LARGE(AA45:AI45,{1,2,3,4,5,6}))+X45</f>
        <v>315</v>
      </c>
      <c r="Z45" s="115">
        <f t="shared" si="14"/>
        <v>3</v>
      </c>
      <c r="AA45" s="90">
        <f t="shared" si="15"/>
      </c>
      <c r="AB45" s="90">
        <f t="shared" si="16"/>
      </c>
      <c r="AC45" s="89">
        <f t="shared" si="17"/>
        <v>101</v>
      </c>
      <c r="AD45" s="89">
        <f t="shared" si="18"/>
      </c>
      <c r="AE45" s="90">
        <f t="shared" si="19"/>
        <v>0</v>
      </c>
      <c r="AF45" s="90">
        <f t="shared" si="20"/>
        <v>107</v>
      </c>
      <c r="AG45" s="90">
        <f t="shared" si="21"/>
        <v>107</v>
      </c>
      <c r="AH45" s="90">
        <f t="shared" si="22"/>
        <v>0</v>
      </c>
      <c r="AI45" s="90">
        <f t="shared" si="23"/>
        <v>0</v>
      </c>
    </row>
    <row r="46" spans="1:35" ht="15.75" customHeight="1">
      <c r="A46" s="14"/>
      <c r="B46" s="19" t="s">
        <v>145</v>
      </c>
      <c r="C46" s="25">
        <v>70</v>
      </c>
      <c r="D46" s="19" t="s">
        <v>32</v>
      </c>
      <c r="E46" s="25" t="s">
        <v>166</v>
      </c>
      <c r="F46" s="42">
        <f>IF(E46="","",VLOOKUP(E46,Tabel!$A$1:$B$106,2,FALSE))</f>
        <v>0</v>
      </c>
      <c r="G46" s="25">
        <v>31</v>
      </c>
      <c r="H46" s="42">
        <f>IF(G46="","",VLOOKUP(G46,Tabel!$A$1:$B$106,2,FALSE))</f>
        <v>77</v>
      </c>
      <c r="I46" s="25">
        <v>30</v>
      </c>
      <c r="J46" s="42">
        <f>IF(I46="","",VLOOKUP(I46,Tabel!$A$1:$B$106,2,FALSE))</f>
        <v>80</v>
      </c>
      <c r="K46" s="11">
        <v>30</v>
      </c>
      <c r="L46" s="42">
        <f>IF(K46="","",VLOOKUP(K46,Tabel!$A$1:$B$106,2,FALSE))</f>
        <v>80</v>
      </c>
      <c r="M46" s="11"/>
      <c r="N46" s="42">
        <f>IF(M46="","",VLOOKUP(M46,Tabel!$A$1:$B$106,2,FALSE))</f>
      </c>
      <c r="O46" s="11"/>
      <c r="P46" s="42"/>
      <c r="Q46" s="11"/>
      <c r="R46" s="42"/>
      <c r="S46" s="12"/>
      <c r="T46" s="42"/>
      <c r="U46" s="12">
        <v>31</v>
      </c>
      <c r="V46" s="28">
        <f>IF(U46="","",VLOOKUP(U46,Tabel!$A$1:$B$106,2,FALSE))</f>
        <v>77</v>
      </c>
      <c r="W46" s="86">
        <f t="shared" si="12"/>
        <v>314</v>
      </c>
      <c r="X46" s="86">
        <f t="shared" si="24"/>
        <v>0</v>
      </c>
      <c r="Y46" s="96">
        <f>SUMPRODUCT(LARGE(AA46:AI46,{1,2,3,4,5,6}))+X46</f>
        <v>314</v>
      </c>
      <c r="Z46" s="115">
        <f t="shared" si="14"/>
        <v>5</v>
      </c>
      <c r="AA46" s="90">
        <f t="shared" si="15"/>
        <v>0</v>
      </c>
      <c r="AB46" s="90">
        <f t="shared" si="16"/>
        <v>77</v>
      </c>
      <c r="AC46" s="89">
        <f t="shared" si="17"/>
        <v>80</v>
      </c>
      <c r="AD46" s="89">
        <f t="shared" si="18"/>
        <v>80</v>
      </c>
      <c r="AE46" s="90">
        <f t="shared" si="19"/>
      </c>
      <c r="AF46" s="90">
        <f t="shared" si="20"/>
        <v>0</v>
      </c>
      <c r="AG46" s="90">
        <f t="shared" si="21"/>
        <v>0</v>
      </c>
      <c r="AH46" s="90">
        <f t="shared" si="22"/>
        <v>0</v>
      </c>
      <c r="AI46" s="90">
        <f t="shared" si="23"/>
        <v>77</v>
      </c>
    </row>
    <row r="47" spans="1:35" ht="15.75" customHeight="1">
      <c r="A47" s="12"/>
      <c r="B47" s="19" t="s">
        <v>677</v>
      </c>
      <c r="C47" s="25">
        <v>65</v>
      </c>
      <c r="D47" s="19" t="s">
        <v>40</v>
      </c>
      <c r="E47" s="25"/>
      <c r="F47" s="42"/>
      <c r="G47" s="25"/>
      <c r="H47" s="42"/>
      <c r="I47" s="25"/>
      <c r="J47" s="42"/>
      <c r="K47" s="11"/>
      <c r="L47" s="42"/>
      <c r="M47" s="11"/>
      <c r="N47" s="42"/>
      <c r="O47" s="11"/>
      <c r="P47" s="42"/>
      <c r="Q47" s="11">
        <v>8</v>
      </c>
      <c r="R47" s="42">
        <f>IF(Q47="","",VLOOKUP(Q47,Tabel!$A$1:$B$106,2,FALSE))</f>
        <v>160</v>
      </c>
      <c r="S47" s="12"/>
      <c r="T47" s="42"/>
      <c r="U47" s="12">
        <v>13</v>
      </c>
      <c r="V47" s="42">
        <f>IF(U47="","",VLOOKUP(U47,Tabel!$A$1:$B$106,2,FALSE))</f>
        <v>138</v>
      </c>
      <c r="W47" s="86">
        <f t="shared" si="12"/>
        <v>298</v>
      </c>
      <c r="X47" s="86">
        <f>IF(COUNT(F47,H47,J47,L47,N47,P47,R47,T47,V47)=7,5,IF(COUNT(F47,H47,J47,L47,N47,P47,R47,T47,V47)=8,10,IF(COUNT(F47,H47,J47,L47,N47,P47,R47,T47,V47)=9,15,0)))</f>
        <v>0</v>
      </c>
      <c r="Y47" s="96">
        <f>SUMPRODUCT(LARGE(AA47:AI47,{1,2,3,4,5,6}))+X47</f>
        <v>298</v>
      </c>
      <c r="Z47" s="115">
        <f t="shared" si="14"/>
        <v>2</v>
      </c>
      <c r="AA47" s="90">
        <f t="shared" si="15"/>
        <v>0</v>
      </c>
      <c r="AB47" s="90">
        <f t="shared" si="16"/>
        <v>0</v>
      </c>
      <c r="AC47" s="89">
        <f t="shared" si="17"/>
        <v>0</v>
      </c>
      <c r="AD47" s="89">
        <f t="shared" si="18"/>
        <v>0</v>
      </c>
      <c r="AE47" s="90">
        <f t="shared" si="19"/>
        <v>0</v>
      </c>
      <c r="AF47" s="90">
        <f t="shared" si="20"/>
        <v>0</v>
      </c>
      <c r="AG47" s="90">
        <f t="shared" si="21"/>
        <v>160</v>
      </c>
      <c r="AH47" s="90">
        <f t="shared" si="22"/>
        <v>0</v>
      </c>
      <c r="AI47" s="90">
        <f t="shared" si="23"/>
        <v>138</v>
      </c>
    </row>
    <row r="48" spans="1:35" ht="15.75" customHeight="1">
      <c r="A48" s="12"/>
      <c r="B48" s="19" t="s">
        <v>221</v>
      </c>
      <c r="C48" s="29">
        <v>66</v>
      </c>
      <c r="D48" s="26" t="s">
        <v>35</v>
      </c>
      <c r="E48" s="25"/>
      <c r="F48" s="42">
        <f>IF(E48="","",VLOOKUP(E48,Tabel!$A$1:$B$106,2,FALSE))</f>
      </c>
      <c r="G48" s="25">
        <v>16</v>
      </c>
      <c r="H48" s="42">
        <f>IF(G48="","",VLOOKUP(G48,Tabel!$A$1:$B$106,2,FALSE))</f>
        <v>126</v>
      </c>
      <c r="I48" s="25"/>
      <c r="J48" s="42">
        <f>IF(I48="","",VLOOKUP(I48,Tabel!$A$1:$B$106,2,FALSE))</f>
      </c>
      <c r="K48" s="11"/>
      <c r="L48" s="42">
        <f>IF(K48="","",VLOOKUP(K48,Tabel!$A$1:$B$106,2,FALSE))</f>
      </c>
      <c r="M48" s="11"/>
      <c r="N48" s="42"/>
      <c r="O48" s="11"/>
      <c r="P48" s="42"/>
      <c r="Q48" s="11">
        <v>11</v>
      </c>
      <c r="R48" s="42">
        <f>IF(Q48="","",VLOOKUP(Q48,Tabel!$A$1:$B$106,2,FALSE))</f>
        <v>146</v>
      </c>
      <c r="S48" s="12"/>
      <c r="T48" s="42"/>
      <c r="U48" s="12"/>
      <c r="V48" s="42"/>
      <c r="W48" s="86">
        <f t="shared" si="12"/>
        <v>272</v>
      </c>
      <c r="X48" s="86">
        <f aca="true" t="shared" si="25" ref="X48:X55">IF(COUNT(F48,H48,J48,L48,N48,P48,R48,T48,V48)=7,5,IF(COUNT(F48,H48,J48,L48,N48,P48,R48,T48,V48)=8,15,IF(COUNT(F48,H48,J48,L48,N48,P48,R48,T48,V48)=9,30,0)))</f>
        <v>0</v>
      </c>
      <c r="Y48" s="96">
        <f>SUMPRODUCT(LARGE(AA48:AI48,{1,2,3,4,5,6}))+X48</f>
        <v>272</v>
      </c>
      <c r="Z48" s="115">
        <f t="shared" si="14"/>
        <v>2</v>
      </c>
      <c r="AA48" s="90">
        <f t="shared" si="15"/>
      </c>
      <c r="AB48" s="90">
        <f t="shared" si="16"/>
        <v>126</v>
      </c>
      <c r="AC48" s="89">
        <f t="shared" si="17"/>
      </c>
      <c r="AD48" s="89">
        <f t="shared" si="18"/>
      </c>
      <c r="AE48" s="90">
        <f t="shared" si="19"/>
        <v>0</v>
      </c>
      <c r="AF48" s="90">
        <f t="shared" si="20"/>
        <v>0</v>
      </c>
      <c r="AG48" s="90">
        <f t="shared" si="21"/>
        <v>146</v>
      </c>
      <c r="AH48" s="90">
        <f t="shared" si="22"/>
        <v>0</v>
      </c>
      <c r="AI48" s="90">
        <f t="shared" si="23"/>
        <v>0</v>
      </c>
    </row>
    <row r="49" spans="1:35" ht="15.75" customHeight="1">
      <c r="A49" s="12"/>
      <c r="B49" s="19" t="s">
        <v>212</v>
      </c>
      <c r="C49" s="30">
        <v>65</v>
      </c>
      <c r="D49" s="27" t="s">
        <v>35</v>
      </c>
      <c r="E49" s="25"/>
      <c r="F49" s="42">
        <f>IF(E49="","",VLOOKUP(E49,Tabel!$A$1:$B$106,2,FALSE))</f>
      </c>
      <c r="G49" s="25">
        <v>15</v>
      </c>
      <c r="H49" s="42">
        <f>IF(G49="","",VLOOKUP(G49,Tabel!$A$1:$B$106,2,FALSE))</f>
        <v>130</v>
      </c>
      <c r="I49" s="25">
        <v>15</v>
      </c>
      <c r="J49" s="42">
        <f>IF(I49="","",VLOOKUP(I49,Tabel!$A$1:$B$106,2,FALSE))</f>
        <v>130</v>
      </c>
      <c r="K49" s="11"/>
      <c r="L49" s="42">
        <f>IF(K49="","",VLOOKUP(K49,Tabel!$A$1:$B$106,2,FALSE))</f>
      </c>
      <c r="M49" s="11"/>
      <c r="N49" s="42">
        <f>IF(M49="","",VLOOKUP(M49,Tabel!$A$1:$B$106,2,FALSE))</f>
      </c>
      <c r="O49" s="11"/>
      <c r="P49" s="42"/>
      <c r="Q49" s="11"/>
      <c r="R49" s="42"/>
      <c r="S49" s="12"/>
      <c r="T49" s="42"/>
      <c r="U49" s="12"/>
      <c r="V49" s="28"/>
      <c r="W49" s="86">
        <f t="shared" si="12"/>
        <v>260</v>
      </c>
      <c r="X49" s="86">
        <f t="shared" si="25"/>
        <v>0</v>
      </c>
      <c r="Y49" s="96">
        <f>SUMPRODUCT(LARGE(AA49:AI49,{1,2,3,4,5,6}))+X49</f>
        <v>260</v>
      </c>
      <c r="Z49" s="115">
        <f t="shared" si="14"/>
        <v>2</v>
      </c>
      <c r="AA49" s="90">
        <f t="shared" si="15"/>
      </c>
      <c r="AB49" s="90">
        <f t="shared" si="16"/>
        <v>130</v>
      </c>
      <c r="AC49" s="89">
        <f t="shared" si="17"/>
        <v>130</v>
      </c>
      <c r="AD49" s="89">
        <f t="shared" si="18"/>
      </c>
      <c r="AE49" s="90">
        <f t="shared" si="19"/>
      </c>
      <c r="AF49" s="90">
        <f t="shared" si="20"/>
        <v>0</v>
      </c>
      <c r="AG49" s="90">
        <f t="shared" si="21"/>
        <v>0</v>
      </c>
      <c r="AH49" s="90">
        <f t="shared" si="22"/>
        <v>0</v>
      </c>
      <c r="AI49" s="90">
        <f t="shared" si="23"/>
        <v>0</v>
      </c>
    </row>
    <row r="50" spans="1:35" ht="15.75" customHeight="1">
      <c r="A50" s="12"/>
      <c r="B50" s="26" t="s">
        <v>137</v>
      </c>
      <c r="C50" s="29">
        <v>68</v>
      </c>
      <c r="D50" s="26" t="s">
        <v>28</v>
      </c>
      <c r="E50" s="29"/>
      <c r="F50" s="42">
        <f>IF(E50="","",VLOOKUP(E50,Tabel!$A$1:$B$106,2,FALSE))</f>
      </c>
      <c r="G50" s="25">
        <v>14</v>
      </c>
      <c r="H50" s="42">
        <f>IF(G50="","",VLOOKUP(G50,Tabel!$A$1:$B$106,2,FALSE))</f>
        <v>134</v>
      </c>
      <c r="I50" s="25"/>
      <c r="J50" s="42">
        <f>IF(I50="","",VLOOKUP(I50,Tabel!$A$1:$B$106,2,FALSE))</f>
      </c>
      <c r="K50" s="11">
        <v>18</v>
      </c>
      <c r="L50" s="42">
        <f>IF(K50="","",VLOOKUP(K50,Tabel!$A$1:$B$106,2,FALSE))</f>
        <v>118</v>
      </c>
      <c r="M50" s="11"/>
      <c r="N50" s="42">
        <f>IF(M50="","",VLOOKUP(M50,Tabel!$A$1:$B$106,2,FALSE))</f>
      </c>
      <c r="O50" s="13"/>
      <c r="P50" s="42"/>
      <c r="Q50" s="13"/>
      <c r="R50" s="42"/>
      <c r="S50" s="14"/>
      <c r="T50" s="42"/>
      <c r="U50" s="14"/>
      <c r="V50" s="42"/>
      <c r="W50" s="86">
        <f t="shared" si="12"/>
        <v>252</v>
      </c>
      <c r="X50" s="86">
        <f t="shared" si="25"/>
        <v>0</v>
      </c>
      <c r="Y50" s="96">
        <f>SUMPRODUCT(LARGE(AA50:AI50,{1,2,3,4,5,6}))+X50</f>
        <v>252</v>
      </c>
      <c r="Z50" s="115">
        <f t="shared" si="14"/>
        <v>2</v>
      </c>
      <c r="AA50" s="90">
        <f t="shared" si="15"/>
      </c>
      <c r="AB50" s="90">
        <f t="shared" si="16"/>
        <v>134</v>
      </c>
      <c r="AC50" s="89">
        <f t="shared" si="17"/>
      </c>
      <c r="AD50" s="89">
        <f t="shared" si="18"/>
        <v>118</v>
      </c>
      <c r="AE50" s="90">
        <f t="shared" si="19"/>
      </c>
      <c r="AF50" s="90">
        <f t="shared" si="20"/>
        <v>0</v>
      </c>
      <c r="AG50" s="90">
        <f t="shared" si="21"/>
        <v>0</v>
      </c>
      <c r="AH50" s="90">
        <f t="shared" si="22"/>
        <v>0</v>
      </c>
      <c r="AI50" s="90">
        <f t="shared" si="23"/>
        <v>0</v>
      </c>
    </row>
    <row r="51" spans="1:35" ht="15.75" customHeight="1">
      <c r="A51" s="12"/>
      <c r="B51" s="19" t="s">
        <v>224</v>
      </c>
      <c r="C51" s="25">
        <v>65</v>
      </c>
      <c r="D51" s="19" t="s">
        <v>23</v>
      </c>
      <c r="E51" s="25"/>
      <c r="F51" s="42">
        <f>IF(E51="","",VLOOKUP(E51,Tabel!$A$1:$B$106,2,FALSE))</f>
      </c>
      <c r="G51" s="25">
        <v>22</v>
      </c>
      <c r="H51" s="42">
        <f>IF(G51="","",VLOOKUP(G51,Tabel!$A$1:$B$106,2,FALSE))</f>
        <v>104</v>
      </c>
      <c r="I51" s="25"/>
      <c r="J51" s="42">
        <f>IF(I51="","",VLOOKUP(I51,Tabel!$A$1:$B$106,2,FALSE))</f>
      </c>
      <c r="K51" s="11"/>
      <c r="L51" s="42">
        <f>IF(K51="","",VLOOKUP(K51,Tabel!$A$1:$B$106,2,FALSE))</f>
      </c>
      <c r="M51" s="11">
        <v>17</v>
      </c>
      <c r="N51" s="42">
        <f>IF(M51="","",VLOOKUP(M51,Tabel!$A$1:$B$106,2,FALSE))</f>
        <v>122</v>
      </c>
      <c r="O51" s="11"/>
      <c r="P51" s="42"/>
      <c r="Q51" s="11"/>
      <c r="R51" s="42"/>
      <c r="S51" s="12"/>
      <c r="T51" s="42"/>
      <c r="U51" s="12"/>
      <c r="V51" s="42"/>
      <c r="W51" s="86">
        <f t="shared" si="12"/>
        <v>226</v>
      </c>
      <c r="X51" s="86">
        <f t="shared" si="25"/>
        <v>0</v>
      </c>
      <c r="Y51" s="96">
        <f>SUMPRODUCT(LARGE(AA51:AI51,{1,2,3,4,5,6}))+X51</f>
        <v>226</v>
      </c>
      <c r="Z51" s="115">
        <f t="shared" si="14"/>
        <v>2</v>
      </c>
      <c r="AA51" s="90">
        <f t="shared" si="15"/>
      </c>
      <c r="AB51" s="90">
        <f t="shared" si="16"/>
        <v>104</v>
      </c>
      <c r="AC51" s="89">
        <f t="shared" si="17"/>
      </c>
      <c r="AD51" s="89">
        <f t="shared" si="18"/>
      </c>
      <c r="AE51" s="90">
        <f t="shared" si="19"/>
        <v>122</v>
      </c>
      <c r="AF51" s="90">
        <f t="shared" si="20"/>
        <v>0</v>
      </c>
      <c r="AG51" s="90">
        <f t="shared" si="21"/>
        <v>0</v>
      </c>
      <c r="AH51" s="90">
        <f t="shared" si="22"/>
        <v>0</v>
      </c>
      <c r="AI51" s="90">
        <f t="shared" si="23"/>
        <v>0</v>
      </c>
    </row>
    <row r="52" spans="1:35" ht="15.75" customHeight="1">
      <c r="A52" s="12"/>
      <c r="B52" s="26" t="s">
        <v>131</v>
      </c>
      <c r="C52" s="29">
        <v>66</v>
      </c>
      <c r="D52" s="26" t="s">
        <v>32</v>
      </c>
      <c r="E52" s="29">
        <v>1</v>
      </c>
      <c r="F52" s="42">
        <f>IF(E52="","",VLOOKUP(E52,Tabel!$A$1:$B$106,2,FALSE))</f>
        <v>200</v>
      </c>
      <c r="G52" s="25"/>
      <c r="H52" s="42">
        <f>IF(G52="","",VLOOKUP(G52,Tabel!$A$1:$B$106,2,FALSE))</f>
      </c>
      <c r="I52" s="25"/>
      <c r="J52" s="42">
        <f>IF(I52="","",VLOOKUP(I52,Tabel!$A$1:$B$106,2,FALSE))</f>
      </c>
      <c r="K52" s="11"/>
      <c r="L52" s="42">
        <f>IF(K52="","",VLOOKUP(K52,Tabel!$A$1:$B$106,2,FALSE))</f>
      </c>
      <c r="M52" s="11"/>
      <c r="N52" s="42"/>
      <c r="O52" s="11"/>
      <c r="P52" s="42"/>
      <c r="Q52" s="11"/>
      <c r="R52" s="42"/>
      <c r="S52" s="12"/>
      <c r="T52" s="42"/>
      <c r="U52" s="12"/>
      <c r="V52" s="42"/>
      <c r="W52" s="86">
        <f t="shared" si="12"/>
        <v>200</v>
      </c>
      <c r="X52" s="86">
        <f t="shared" si="25"/>
        <v>0</v>
      </c>
      <c r="Y52" s="96">
        <f>SUMPRODUCT(LARGE(AA52:AI52,{1,2,3,4,5,6}))+X52</f>
        <v>200</v>
      </c>
      <c r="Z52" s="115">
        <f t="shared" si="14"/>
        <v>1</v>
      </c>
      <c r="AA52" s="90">
        <f t="shared" si="15"/>
        <v>200</v>
      </c>
      <c r="AB52" s="90">
        <f t="shared" si="16"/>
      </c>
      <c r="AC52" s="89">
        <f t="shared" si="17"/>
      </c>
      <c r="AD52" s="89">
        <f t="shared" si="18"/>
      </c>
      <c r="AE52" s="90">
        <f t="shared" si="19"/>
        <v>0</v>
      </c>
      <c r="AF52" s="90">
        <f t="shared" si="20"/>
        <v>0</v>
      </c>
      <c r="AG52" s="90">
        <f t="shared" si="21"/>
        <v>0</v>
      </c>
      <c r="AH52" s="90">
        <f t="shared" si="22"/>
        <v>0</v>
      </c>
      <c r="AI52" s="90">
        <f t="shared" si="23"/>
        <v>0</v>
      </c>
    </row>
    <row r="53" spans="1:35" ht="15.75" customHeight="1">
      <c r="A53" s="12"/>
      <c r="B53" s="73" t="s">
        <v>649</v>
      </c>
      <c r="C53" s="102">
        <v>69</v>
      </c>
      <c r="D53" s="103" t="s">
        <v>30</v>
      </c>
      <c r="E53" s="75"/>
      <c r="F53" s="76"/>
      <c r="G53" s="75"/>
      <c r="H53" s="76"/>
      <c r="I53" s="75"/>
      <c r="J53" s="76"/>
      <c r="K53" s="78"/>
      <c r="L53" s="76"/>
      <c r="M53" s="78"/>
      <c r="N53" s="76"/>
      <c r="O53" s="78">
        <v>23</v>
      </c>
      <c r="P53" s="76">
        <f>IF(O53="","",VLOOKUP(O53,Tabel!$A$1:$B$106,2,FALSE))</f>
        <v>101</v>
      </c>
      <c r="Q53" s="78"/>
      <c r="R53" s="76"/>
      <c r="S53" s="79">
        <v>25</v>
      </c>
      <c r="T53" s="76">
        <f>IF(S53="","",VLOOKUP(S53,Tabel!$A$1:$B$106,2,FALSE))</f>
        <v>95</v>
      </c>
      <c r="U53" s="79"/>
      <c r="V53" s="76"/>
      <c r="W53" s="80">
        <f t="shared" si="12"/>
        <v>196</v>
      </c>
      <c r="X53" s="80">
        <f t="shared" si="25"/>
        <v>0</v>
      </c>
      <c r="Y53" s="93">
        <f>SUMPRODUCT(LARGE(AA53:AI53,{1,2,3,4,5,6}))+X53</f>
        <v>196</v>
      </c>
      <c r="Z53" s="115">
        <f t="shared" si="14"/>
        <v>2</v>
      </c>
      <c r="AA53" s="90">
        <f t="shared" si="15"/>
        <v>0</v>
      </c>
      <c r="AB53" s="90">
        <f t="shared" si="16"/>
        <v>0</v>
      </c>
      <c r="AC53" s="89">
        <f t="shared" si="17"/>
        <v>0</v>
      </c>
      <c r="AD53" s="89">
        <f t="shared" si="18"/>
        <v>0</v>
      </c>
      <c r="AE53" s="90">
        <f t="shared" si="19"/>
        <v>0</v>
      </c>
      <c r="AF53" s="90">
        <f t="shared" si="20"/>
        <v>101</v>
      </c>
      <c r="AG53" s="90">
        <f t="shared" si="21"/>
        <v>0</v>
      </c>
      <c r="AH53" s="90">
        <f t="shared" si="22"/>
        <v>95</v>
      </c>
      <c r="AI53" s="90">
        <f t="shared" si="23"/>
        <v>0</v>
      </c>
    </row>
    <row r="54" spans="1:35" ht="15.75" customHeight="1">
      <c r="A54" s="12"/>
      <c r="B54" s="19" t="s">
        <v>216</v>
      </c>
      <c r="C54" s="29">
        <v>68</v>
      </c>
      <c r="D54" s="26" t="s">
        <v>37</v>
      </c>
      <c r="E54" s="25"/>
      <c r="F54" s="42">
        <f>IF(E54="","",VLOOKUP(E54,Tabel!$A$1:$B$106,2,FALSE))</f>
      </c>
      <c r="G54" s="25"/>
      <c r="H54" s="42">
        <f>IF(G54="","",VLOOKUP(G54,Tabel!$A$1:$B$106,2,FALSE))</f>
      </c>
      <c r="I54" s="25">
        <v>5</v>
      </c>
      <c r="J54" s="42">
        <f>IF(I54="","",VLOOKUP(I54,Tabel!$A$1:$B$106,2,FALSE))</f>
        <v>175</v>
      </c>
      <c r="K54" s="13"/>
      <c r="L54" s="42">
        <f>IF(K54="","",VLOOKUP(K54,Tabel!$A$1:$B$106,2,FALSE))</f>
      </c>
      <c r="M54" s="13"/>
      <c r="N54" s="42"/>
      <c r="O54" s="11"/>
      <c r="P54" s="42"/>
      <c r="Q54" s="11"/>
      <c r="R54" s="42"/>
      <c r="S54" s="12"/>
      <c r="T54" s="42"/>
      <c r="U54" s="12"/>
      <c r="V54" s="42"/>
      <c r="W54" s="86">
        <f t="shared" si="12"/>
        <v>175</v>
      </c>
      <c r="X54" s="86">
        <f t="shared" si="25"/>
        <v>0</v>
      </c>
      <c r="Y54" s="96">
        <f>SUMPRODUCT(LARGE(AA54:AI54,{1,2,3,4,5,6}))+X54</f>
        <v>175</v>
      </c>
      <c r="Z54" s="115">
        <f t="shared" si="14"/>
        <v>1</v>
      </c>
      <c r="AA54" s="90">
        <f t="shared" si="15"/>
      </c>
      <c r="AB54" s="90">
        <f t="shared" si="16"/>
      </c>
      <c r="AC54" s="89">
        <f t="shared" si="17"/>
        <v>175</v>
      </c>
      <c r="AD54" s="89">
        <f t="shared" si="18"/>
      </c>
      <c r="AE54" s="90">
        <f t="shared" si="19"/>
        <v>0</v>
      </c>
      <c r="AF54" s="90">
        <f t="shared" si="20"/>
        <v>0</v>
      </c>
      <c r="AG54" s="90">
        <f t="shared" si="21"/>
        <v>0</v>
      </c>
      <c r="AH54" s="90">
        <f t="shared" si="22"/>
        <v>0</v>
      </c>
      <c r="AI54" s="90">
        <f t="shared" si="23"/>
        <v>0</v>
      </c>
    </row>
    <row r="55" spans="1:35" ht="15.75" customHeight="1">
      <c r="A55" s="12"/>
      <c r="B55" s="19" t="s">
        <v>475</v>
      </c>
      <c r="C55" s="25">
        <v>68</v>
      </c>
      <c r="D55" s="19" t="s">
        <v>476</v>
      </c>
      <c r="E55" s="25"/>
      <c r="F55" s="42">
        <f>IF(E55="","",VLOOKUP(E55,Tabel!$A$1:$B$106,2,FALSE))</f>
      </c>
      <c r="G55" s="25"/>
      <c r="H55" s="42">
        <f>IF(G55="","",VLOOKUP(G55,Tabel!$A$1:$B$106,2,FALSE))</f>
      </c>
      <c r="I55" s="25"/>
      <c r="J55" s="42">
        <f>IF(I55="","",VLOOKUP(I55,Tabel!$A$1:$B$106,2,FALSE))</f>
      </c>
      <c r="K55" s="11">
        <v>6</v>
      </c>
      <c r="L55" s="42">
        <f>IF(K55="","",VLOOKUP(K55,Tabel!$A$1:$B$106,2,FALSE))</f>
        <v>170</v>
      </c>
      <c r="M55" s="11"/>
      <c r="N55" s="42"/>
      <c r="O55" s="11"/>
      <c r="P55" s="42"/>
      <c r="Q55" s="11"/>
      <c r="R55" s="42"/>
      <c r="S55" s="12"/>
      <c r="T55" s="42"/>
      <c r="U55" s="12"/>
      <c r="V55" s="42"/>
      <c r="W55" s="86">
        <f t="shared" si="12"/>
        <v>170</v>
      </c>
      <c r="X55" s="86">
        <f t="shared" si="25"/>
        <v>0</v>
      </c>
      <c r="Y55" s="96">
        <f>SUMPRODUCT(LARGE(AA55:AI55,{1,2,3,4,5,6}))+X55</f>
        <v>170</v>
      </c>
      <c r="Z55" s="115">
        <f t="shared" si="14"/>
        <v>1</v>
      </c>
      <c r="AA55" s="90">
        <f t="shared" si="15"/>
      </c>
      <c r="AB55" s="90">
        <f t="shared" si="16"/>
      </c>
      <c r="AC55" s="89">
        <f t="shared" si="17"/>
      </c>
      <c r="AD55" s="89">
        <f t="shared" si="18"/>
        <v>170</v>
      </c>
      <c r="AE55" s="90">
        <f t="shared" si="19"/>
        <v>0</v>
      </c>
      <c r="AF55" s="90">
        <f t="shared" si="20"/>
        <v>0</v>
      </c>
      <c r="AG55" s="90">
        <f t="shared" si="21"/>
        <v>0</v>
      </c>
      <c r="AH55" s="90">
        <f t="shared" si="22"/>
        <v>0</v>
      </c>
      <c r="AI55" s="90">
        <f t="shared" si="23"/>
        <v>0</v>
      </c>
    </row>
    <row r="56" spans="1:35" ht="15.75" customHeight="1">
      <c r="A56" s="12"/>
      <c r="B56" s="26" t="s">
        <v>740</v>
      </c>
      <c r="C56" s="29">
        <v>67</v>
      </c>
      <c r="D56" s="26" t="s">
        <v>36</v>
      </c>
      <c r="E56" s="26"/>
      <c r="F56" s="101"/>
      <c r="G56" s="26"/>
      <c r="H56" s="101"/>
      <c r="I56" s="26"/>
      <c r="J56" s="101"/>
      <c r="K56" s="26"/>
      <c r="L56" s="101"/>
      <c r="M56" s="26"/>
      <c r="N56" s="101"/>
      <c r="O56" s="26"/>
      <c r="P56" s="101"/>
      <c r="Q56" s="29"/>
      <c r="R56" s="101"/>
      <c r="S56" s="26"/>
      <c r="T56" s="101"/>
      <c r="U56" s="26">
        <v>6</v>
      </c>
      <c r="V56" s="42">
        <f>IF(U56="","",VLOOKUP(U56,Tabel!$A$1:$B$106,2,FALSE))</f>
        <v>170</v>
      </c>
      <c r="W56" s="86">
        <f t="shared" si="12"/>
        <v>170</v>
      </c>
      <c r="X56" s="86">
        <f>IF(COUNT(F56,H56,J56,L56,N56,P56,R56,T56,V56)=7,5,IF(COUNT(F56,H56,J56,L56,N56,P56,R56,T56,V56)=8,10,IF(COUNT(F56,H56,J56,L56,N56,P56,R56,T56,V56)=9,15,0)))</f>
        <v>0</v>
      </c>
      <c r="Y56" s="96">
        <f>SUMPRODUCT(LARGE(AA56:AI56,{1,2,3,4,5,6}))+X56</f>
        <v>170</v>
      </c>
      <c r="Z56" s="115">
        <f t="shared" si="14"/>
        <v>1</v>
      </c>
      <c r="AA56" s="90">
        <f t="shared" si="15"/>
        <v>0</v>
      </c>
      <c r="AB56" s="90">
        <f t="shared" si="16"/>
        <v>0</v>
      </c>
      <c r="AC56" s="89">
        <f t="shared" si="17"/>
        <v>0</v>
      </c>
      <c r="AD56" s="89">
        <f t="shared" si="18"/>
        <v>0</v>
      </c>
      <c r="AE56" s="90">
        <f t="shared" si="19"/>
        <v>0</v>
      </c>
      <c r="AF56" s="90">
        <f t="shared" si="20"/>
        <v>0</v>
      </c>
      <c r="AG56" s="90">
        <f t="shared" si="21"/>
        <v>0</v>
      </c>
      <c r="AH56" s="90">
        <f t="shared" si="22"/>
        <v>0</v>
      </c>
      <c r="AI56" s="90">
        <f t="shared" si="23"/>
        <v>170</v>
      </c>
    </row>
    <row r="57" spans="1:35" ht="15.75" customHeight="1">
      <c r="A57" s="12"/>
      <c r="B57" s="19" t="s">
        <v>685</v>
      </c>
      <c r="C57" s="25">
        <v>66</v>
      </c>
      <c r="D57" s="19" t="s">
        <v>32</v>
      </c>
      <c r="E57" s="26"/>
      <c r="F57" s="101"/>
      <c r="G57" s="26"/>
      <c r="H57" s="101"/>
      <c r="I57" s="26"/>
      <c r="J57" s="101"/>
      <c r="K57" s="26"/>
      <c r="L57" s="101"/>
      <c r="M57" s="26"/>
      <c r="N57" s="101"/>
      <c r="O57" s="26"/>
      <c r="P57" s="101"/>
      <c r="Q57" s="29">
        <v>28</v>
      </c>
      <c r="R57" s="42">
        <f>IF(Q57="","",VLOOKUP(Q57,Tabel!$A$1:$B$106,2,FALSE))</f>
        <v>86</v>
      </c>
      <c r="S57" s="26"/>
      <c r="T57" s="101"/>
      <c r="U57" s="26">
        <v>30</v>
      </c>
      <c r="V57" s="28">
        <f>IF(U57="","",VLOOKUP(U57,Tabel!$A$1:$B$106,2,FALSE))</f>
        <v>80</v>
      </c>
      <c r="W57" s="86">
        <f t="shared" si="12"/>
        <v>166</v>
      </c>
      <c r="X57" s="86">
        <f>IF(COUNT(F57,H57,J57,L57,N57,P57,R57,T57,V57)=7,5,IF(COUNT(F57,H57,J57,L57,N57,P57,R57,T57,V57)=8,10,IF(COUNT(F57,H57,J57,L57,N57,P57,R57,T57,V57)=9,15,0)))</f>
        <v>0</v>
      </c>
      <c r="Y57" s="96">
        <f>SUMPRODUCT(LARGE(AA57:AI57,{1,2,3,4,5,6}))+X57</f>
        <v>166</v>
      </c>
      <c r="Z57" s="115">
        <f t="shared" si="14"/>
        <v>2</v>
      </c>
      <c r="AA57" s="90">
        <f t="shared" si="15"/>
        <v>0</v>
      </c>
      <c r="AB57" s="90">
        <f t="shared" si="16"/>
        <v>0</v>
      </c>
      <c r="AC57" s="89">
        <f t="shared" si="17"/>
        <v>0</v>
      </c>
      <c r="AD57" s="89">
        <f t="shared" si="18"/>
        <v>0</v>
      </c>
      <c r="AE57" s="90">
        <f t="shared" si="19"/>
        <v>0</v>
      </c>
      <c r="AF57" s="90">
        <f t="shared" si="20"/>
        <v>0</v>
      </c>
      <c r="AG57" s="90">
        <f t="shared" si="21"/>
        <v>86</v>
      </c>
      <c r="AH57" s="90">
        <f t="shared" si="22"/>
        <v>0</v>
      </c>
      <c r="AI57" s="90">
        <f t="shared" si="23"/>
        <v>80</v>
      </c>
    </row>
    <row r="58" spans="1:35" ht="15.75" customHeight="1">
      <c r="A58" s="12"/>
      <c r="B58" s="19" t="s">
        <v>477</v>
      </c>
      <c r="C58" s="30">
        <v>70</v>
      </c>
      <c r="D58" s="27" t="s">
        <v>23</v>
      </c>
      <c r="E58" s="25"/>
      <c r="F58" s="42">
        <f>IF(E58="","",VLOOKUP(E58,Tabel!$A$1:$B$106,2,FALSE))</f>
      </c>
      <c r="G58" s="25"/>
      <c r="H58" s="42">
        <f>IF(G58="","",VLOOKUP(G58,Tabel!$A$1:$B$106,2,FALSE))</f>
      </c>
      <c r="I58" s="25"/>
      <c r="J58" s="42">
        <f>IF(I58="","",VLOOKUP(I58,Tabel!$A$1:$B$106,2,FALSE))</f>
      </c>
      <c r="K58" s="11">
        <v>7</v>
      </c>
      <c r="L58" s="42">
        <f>IF(K58="","",VLOOKUP(K58,Tabel!$A$1:$B$106,2,FALSE))</f>
        <v>165</v>
      </c>
      <c r="M58" s="11"/>
      <c r="N58" s="42"/>
      <c r="O58" s="11"/>
      <c r="P58" s="42"/>
      <c r="Q58" s="11"/>
      <c r="R58" s="42"/>
      <c r="S58" s="12"/>
      <c r="T58" s="42"/>
      <c r="U58" s="12"/>
      <c r="V58" s="42"/>
      <c r="W58" s="86">
        <f t="shared" si="12"/>
        <v>165</v>
      </c>
      <c r="X58" s="86">
        <f>IF(COUNT(F58,H58,J58,L58,N58,P58,R58,T58,V58)=7,5,IF(COUNT(F58,H58,J58,L58,N58,P58,R58,T58,V58)=8,15,IF(COUNT(F58,H58,J58,L58,N58,P58,R58,T58,V58)=9,30,0)))</f>
        <v>0</v>
      </c>
      <c r="Y58" s="96">
        <f>SUMPRODUCT(LARGE(AA58:AI58,{1,2,3,4,5,6}))+X58</f>
        <v>165</v>
      </c>
      <c r="Z58" s="115">
        <f t="shared" si="14"/>
        <v>1</v>
      </c>
      <c r="AA58" s="90">
        <f t="shared" si="15"/>
      </c>
      <c r="AB58" s="90">
        <f t="shared" si="16"/>
      </c>
      <c r="AC58" s="89">
        <f t="shared" si="17"/>
      </c>
      <c r="AD58" s="89">
        <f t="shared" si="18"/>
        <v>165</v>
      </c>
      <c r="AE58" s="90">
        <f t="shared" si="19"/>
        <v>0</v>
      </c>
      <c r="AF58" s="90">
        <f t="shared" si="20"/>
        <v>0</v>
      </c>
      <c r="AG58" s="90">
        <f t="shared" si="21"/>
        <v>0</v>
      </c>
      <c r="AH58" s="90">
        <f t="shared" si="22"/>
        <v>0</v>
      </c>
      <c r="AI58" s="90">
        <f t="shared" si="23"/>
        <v>0</v>
      </c>
    </row>
    <row r="59" spans="1:35" ht="15.75" customHeight="1">
      <c r="A59" s="12"/>
      <c r="B59" s="19" t="s">
        <v>167</v>
      </c>
      <c r="C59" s="29">
        <v>71</v>
      </c>
      <c r="D59" s="26" t="s">
        <v>168</v>
      </c>
      <c r="E59" s="25"/>
      <c r="F59" s="42">
        <f>IF(E59="","",VLOOKUP(E59,Tabel!$A$1:$B$106,2,FALSE))</f>
      </c>
      <c r="G59" s="25"/>
      <c r="H59" s="42">
        <f>IF(G59="","",VLOOKUP(G59,Tabel!$A$1:$B$106,2,FALSE))</f>
      </c>
      <c r="I59" s="25">
        <v>8</v>
      </c>
      <c r="J59" s="42">
        <f>IF(I59="","",VLOOKUP(I59,Tabel!$A$1:$B$106,2,FALSE))</f>
        <v>160</v>
      </c>
      <c r="K59" s="11"/>
      <c r="L59" s="42">
        <f>IF(K59="","",VLOOKUP(K59,Tabel!$A$1:$B$106,2,FALSE))</f>
      </c>
      <c r="M59" s="11"/>
      <c r="N59" s="42"/>
      <c r="O59" s="11"/>
      <c r="P59" s="42"/>
      <c r="Q59" s="11"/>
      <c r="R59" s="42"/>
      <c r="S59" s="12"/>
      <c r="T59" s="42"/>
      <c r="U59" s="12"/>
      <c r="V59" s="42"/>
      <c r="W59" s="86">
        <f t="shared" si="12"/>
        <v>160</v>
      </c>
      <c r="X59" s="86">
        <f>IF(COUNT(F59,H59,J59,L59,N59,P59,R59,T59,V59)=7,5,IF(COUNT(F59,H59,J59,L59,N59,P59,R59,T59,V59)=8,15,IF(COUNT(F59,H59,J59,L59,N59,P59,R59,T59,V59)=9,30,0)))</f>
        <v>0</v>
      </c>
      <c r="Y59" s="96">
        <f>SUMPRODUCT(LARGE(AA59:AI59,{1,2,3,4,5,6}))+X59</f>
        <v>160</v>
      </c>
      <c r="Z59" s="115">
        <f t="shared" si="14"/>
        <v>1</v>
      </c>
      <c r="AA59" s="90">
        <f t="shared" si="15"/>
      </c>
      <c r="AB59" s="90">
        <f t="shared" si="16"/>
      </c>
      <c r="AC59" s="89">
        <f t="shared" si="17"/>
        <v>160</v>
      </c>
      <c r="AD59" s="89">
        <f t="shared" si="18"/>
      </c>
      <c r="AE59" s="90">
        <f t="shared" si="19"/>
        <v>0</v>
      </c>
      <c r="AF59" s="90">
        <f t="shared" si="20"/>
        <v>0</v>
      </c>
      <c r="AG59" s="90">
        <f t="shared" si="21"/>
        <v>0</v>
      </c>
      <c r="AH59" s="90">
        <f t="shared" si="22"/>
        <v>0</v>
      </c>
      <c r="AI59" s="90">
        <f t="shared" si="23"/>
        <v>0</v>
      </c>
    </row>
    <row r="60" spans="1:35" ht="15.75" customHeight="1">
      <c r="A60" s="12"/>
      <c r="B60" s="26" t="s">
        <v>712</v>
      </c>
      <c r="C60" s="29">
        <v>68</v>
      </c>
      <c r="D60" s="26" t="s">
        <v>25</v>
      </c>
      <c r="E60" s="26"/>
      <c r="F60" s="101"/>
      <c r="G60" s="26"/>
      <c r="H60" s="101"/>
      <c r="I60" s="26"/>
      <c r="J60" s="101"/>
      <c r="K60" s="26"/>
      <c r="L60" s="101"/>
      <c r="M60" s="26"/>
      <c r="N60" s="101"/>
      <c r="O60" s="26"/>
      <c r="P60" s="101"/>
      <c r="Q60" s="29"/>
      <c r="R60" s="101"/>
      <c r="S60" s="26">
        <v>9</v>
      </c>
      <c r="T60" s="42">
        <f>IF(S60="","",VLOOKUP(S60,Tabel!$A$1:$B$106,2,FALSE))</f>
        <v>155</v>
      </c>
      <c r="U60" s="26"/>
      <c r="V60" s="101"/>
      <c r="W60" s="86">
        <f t="shared" si="12"/>
        <v>155</v>
      </c>
      <c r="X60" s="86">
        <f>IF(COUNT(F60,H60,J60,L60,N60,P60,R60,T60,V60)=7,5,IF(COUNT(F60,H60,J60,L60,N60,P60,R60,T60,V60)=8,10,IF(COUNT(F60,H60,J60,L60,N60,P60,R60,T60,V60)=9,15,0)))</f>
        <v>0</v>
      </c>
      <c r="Y60" s="96">
        <f>SUMPRODUCT(LARGE(AA60:AI60,{1,2,3,4,5,6}))+X60</f>
        <v>155</v>
      </c>
      <c r="Z60" s="115">
        <f t="shared" si="14"/>
        <v>1</v>
      </c>
      <c r="AA60" s="90">
        <f t="shared" si="15"/>
        <v>0</v>
      </c>
      <c r="AB60" s="90">
        <f t="shared" si="16"/>
        <v>0</v>
      </c>
      <c r="AC60" s="89">
        <f t="shared" si="17"/>
        <v>0</v>
      </c>
      <c r="AD60" s="89">
        <f t="shared" si="18"/>
        <v>0</v>
      </c>
      <c r="AE60" s="90">
        <f t="shared" si="19"/>
        <v>0</v>
      </c>
      <c r="AF60" s="90">
        <f t="shared" si="20"/>
        <v>0</v>
      </c>
      <c r="AG60" s="90">
        <f t="shared" si="21"/>
        <v>0</v>
      </c>
      <c r="AH60" s="90">
        <f t="shared" si="22"/>
        <v>155</v>
      </c>
      <c r="AI60" s="90">
        <f t="shared" si="23"/>
        <v>0</v>
      </c>
    </row>
    <row r="61" spans="1:35" ht="15.75" customHeight="1">
      <c r="A61" s="12"/>
      <c r="B61" s="19" t="s">
        <v>478</v>
      </c>
      <c r="C61" s="25">
        <v>64</v>
      </c>
      <c r="D61" s="19" t="s">
        <v>176</v>
      </c>
      <c r="E61" s="25"/>
      <c r="F61" s="42">
        <f>IF(E61="","",VLOOKUP(E61,Tabel!$A$1:$B$106,2,FALSE))</f>
      </c>
      <c r="G61" s="25"/>
      <c r="H61" s="42">
        <f>IF(G61="","",VLOOKUP(G61,Tabel!$A$1:$B$106,2,FALSE))</f>
      </c>
      <c r="I61" s="25"/>
      <c r="J61" s="42">
        <f>IF(I61="","",VLOOKUP(I61,Tabel!$A$1:$B$106,2,FALSE))</f>
      </c>
      <c r="K61" s="11">
        <v>10</v>
      </c>
      <c r="L61" s="42">
        <f>IF(K61="","",VLOOKUP(K61,Tabel!$A$1:$B$106,2,FALSE))</f>
        <v>150</v>
      </c>
      <c r="M61" s="11"/>
      <c r="N61" s="42"/>
      <c r="O61" s="11"/>
      <c r="P61" s="42"/>
      <c r="Q61" s="11"/>
      <c r="R61" s="42"/>
      <c r="S61" s="12"/>
      <c r="T61" s="42"/>
      <c r="U61" s="12"/>
      <c r="V61" s="42"/>
      <c r="W61" s="86">
        <f t="shared" si="12"/>
        <v>150</v>
      </c>
      <c r="X61" s="86">
        <f>IF(COUNT(F61,H61,J61,L61,N61,P61,R61,T61,V61)=7,5,IF(COUNT(F61,H61,J61,L61,N61,P61,R61,T61,V61)=8,15,IF(COUNT(F61,H61,J61,L61,N61,P61,R61,T61,V61)=9,30,0)))</f>
        <v>0</v>
      </c>
      <c r="Y61" s="96">
        <f>SUMPRODUCT(LARGE(AA61:AI61,{1,2,3,4,5,6}))+X61</f>
        <v>150</v>
      </c>
      <c r="Z61" s="115">
        <f t="shared" si="14"/>
        <v>1</v>
      </c>
      <c r="AA61" s="90">
        <f t="shared" si="15"/>
      </c>
      <c r="AB61" s="90">
        <f t="shared" si="16"/>
      </c>
      <c r="AC61" s="89">
        <f t="shared" si="17"/>
      </c>
      <c r="AD61" s="89">
        <f t="shared" si="18"/>
        <v>150</v>
      </c>
      <c r="AE61" s="90">
        <f t="shared" si="19"/>
        <v>0</v>
      </c>
      <c r="AF61" s="90">
        <f t="shared" si="20"/>
        <v>0</v>
      </c>
      <c r="AG61" s="90">
        <f t="shared" si="21"/>
        <v>0</v>
      </c>
      <c r="AH61" s="90">
        <f t="shared" si="22"/>
        <v>0</v>
      </c>
      <c r="AI61" s="90">
        <f t="shared" si="23"/>
        <v>0</v>
      </c>
    </row>
    <row r="62" spans="1:35" ht="15.75" customHeight="1">
      <c r="A62" s="12"/>
      <c r="B62" s="19" t="s">
        <v>678</v>
      </c>
      <c r="C62" s="29">
        <v>65</v>
      </c>
      <c r="D62" s="26" t="s">
        <v>28</v>
      </c>
      <c r="E62" s="25"/>
      <c r="F62" s="42"/>
      <c r="G62" s="25"/>
      <c r="H62" s="42"/>
      <c r="I62" s="25"/>
      <c r="J62" s="42"/>
      <c r="K62" s="11"/>
      <c r="L62" s="42"/>
      <c r="M62" s="11"/>
      <c r="N62" s="42"/>
      <c r="O62" s="11"/>
      <c r="P62" s="42"/>
      <c r="Q62" s="11">
        <v>10</v>
      </c>
      <c r="R62" s="42">
        <f>IF(Q62="","",VLOOKUP(Q62,Tabel!$A$1:$B$106,2,FALSE))</f>
        <v>150</v>
      </c>
      <c r="S62" s="12"/>
      <c r="T62" s="42"/>
      <c r="U62" s="12"/>
      <c r="V62" s="42"/>
      <c r="W62" s="86">
        <f t="shared" si="12"/>
        <v>150</v>
      </c>
      <c r="X62" s="86">
        <f>IF(COUNT(F62,H62,J62,L62,N62,P62,R62,T62,V62)=7,5,IF(COUNT(F62,H62,J62,L62,N62,P62,R62,T62,V62)=8,10,IF(COUNT(F62,H62,J62,L62,N62,P62,R62,T62,V62)=9,15,0)))</f>
        <v>0</v>
      </c>
      <c r="Y62" s="96">
        <f>SUMPRODUCT(LARGE(AA62:AI62,{1,2,3,4,5,6}))+X62</f>
        <v>150</v>
      </c>
      <c r="Z62" s="115">
        <f t="shared" si="14"/>
        <v>1</v>
      </c>
      <c r="AA62" s="90">
        <f t="shared" si="15"/>
        <v>0</v>
      </c>
      <c r="AB62" s="90">
        <f t="shared" si="16"/>
        <v>0</v>
      </c>
      <c r="AC62" s="89">
        <f t="shared" si="17"/>
        <v>0</v>
      </c>
      <c r="AD62" s="89">
        <f t="shared" si="18"/>
        <v>0</v>
      </c>
      <c r="AE62" s="90">
        <f t="shared" si="19"/>
        <v>0</v>
      </c>
      <c r="AF62" s="90">
        <f t="shared" si="20"/>
        <v>0</v>
      </c>
      <c r="AG62" s="90">
        <f t="shared" si="21"/>
        <v>150</v>
      </c>
      <c r="AH62" s="90">
        <f t="shared" si="22"/>
        <v>0</v>
      </c>
      <c r="AI62" s="90">
        <f t="shared" si="23"/>
        <v>0</v>
      </c>
    </row>
    <row r="63" spans="1:35" ht="15.75" customHeight="1">
      <c r="A63" s="12"/>
      <c r="B63" s="73" t="s">
        <v>644</v>
      </c>
      <c r="C63" s="102">
        <v>64</v>
      </c>
      <c r="D63" s="103" t="s">
        <v>30</v>
      </c>
      <c r="E63" s="75"/>
      <c r="F63" s="76"/>
      <c r="G63" s="75"/>
      <c r="H63" s="76"/>
      <c r="I63" s="75"/>
      <c r="J63" s="76"/>
      <c r="K63" s="78"/>
      <c r="L63" s="76"/>
      <c r="M63" s="78"/>
      <c r="N63" s="76"/>
      <c r="O63" s="78">
        <v>12</v>
      </c>
      <c r="P63" s="76">
        <f>IF(O63="","",VLOOKUP(O63,Tabel!$A$1:$B$106,2,FALSE))</f>
        <v>142</v>
      </c>
      <c r="Q63" s="78"/>
      <c r="R63" s="76"/>
      <c r="S63" s="79"/>
      <c r="T63" s="76"/>
      <c r="U63" s="79"/>
      <c r="V63" s="76"/>
      <c r="W63" s="80">
        <f t="shared" si="12"/>
        <v>142</v>
      </c>
      <c r="X63" s="80">
        <f>IF(COUNT(F63,H63,J63,L63,N63,P63,R63,T63,V63)=7,5,IF(COUNT(F63,H63,J63,L63,N63,P63,R63,T63,V63)=8,15,IF(COUNT(F63,H63,J63,L63,N63,P63,R63,T63,V63)=9,30,0)))</f>
        <v>0</v>
      </c>
      <c r="Y63" s="93">
        <f>SUMPRODUCT(LARGE(AA63:AI63,{1,2,3,4,5,6}))+X63</f>
        <v>142</v>
      </c>
      <c r="Z63" s="115">
        <f t="shared" si="14"/>
        <v>1</v>
      </c>
      <c r="AA63" s="90">
        <f t="shared" si="15"/>
        <v>0</v>
      </c>
      <c r="AB63" s="90">
        <f t="shared" si="16"/>
        <v>0</v>
      </c>
      <c r="AC63" s="89">
        <f t="shared" si="17"/>
        <v>0</v>
      </c>
      <c r="AD63" s="89">
        <f t="shared" si="18"/>
        <v>0</v>
      </c>
      <c r="AE63" s="90">
        <f t="shared" si="19"/>
        <v>0</v>
      </c>
      <c r="AF63" s="90">
        <f t="shared" si="20"/>
        <v>142</v>
      </c>
      <c r="AG63" s="90">
        <f t="shared" si="21"/>
        <v>0</v>
      </c>
      <c r="AH63" s="90">
        <f t="shared" si="22"/>
        <v>0</v>
      </c>
      <c r="AI63" s="90">
        <f t="shared" si="23"/>
        <v>0</v>
      </c>
    </row>
    <row r="64" spans="1:35" ht="15.75" customHeight="1">
      <c r="A64" s="12"/>
      <c r="B64" s="26" t="s">
        <v>220</v>
      </c>
      <c r="C64" s="29">
        <v>69</v>
      </c>
      <c r="D64" s="26" t="s">
        <v>26</v>
      </c>
      <c r="E64" s="29">
        <v>13</v>
      </c>
      <c r="F64" s="42">
        <f>IF(E64="","",VLOOKUP(E64,Tabel!$A$1:$B$106,2,FALSE))</f>
        <v>138</v>
      </c>
      <c r="G64" s="25"/>
      <c r="H64" s="42">
        <f>IF(G64="","",VLOOKUP(G64,Tabel!$A$1:$B$106,2,FALSE))</f>
      </c>
      <c r="I64" s="25"/>
      <c r="J64" s="42">
        <f>IF(I64="","",VLOOKUP(I64,Tabel!$A$1:$B$106,2,FALSE))</f>
      </c>
      <c r="K64" s="11"/>
      <c r="L64" s="42">
        <f>IF(K64="","",VLOOKUP(K64,Tabel!$A$1:$B$106,2,FALSE))</f>
      </c>
      <c r="M64" s="11"/>
      <c r="N64" s="42"/>
      <c r="O64" s="11"/>
      <c r="P64" s="42"/>
      <c r="Q64" s="11"/>
      <c r="R64" s="42"/>
      <c r="S64" s="12"/>
      <c r="T64" s="42"/>
      <c r="U64" s="12"/>
      <c r="V64" s="42"/>
      <c r="W64" s="86">
        <f t="shared" si="12"/>
        <v>138</v>
      </c>
      <c r="X64" s="86">
        <f>IF(COUNT(F64,H64,J64,L64,N64,P64,R64,T64,V64)=7,5,IF(COUNT(F64,H64,J64,L64,N64,P64,R64,T64,V64)=8,15,IF(COUNT(F64,H64,J64,L64,N64,P64,R64,T64,V64)=9,30,0)))</f>
        <v>0</v>
      </c>
      <c r="Y64" s="96">
        <f>SUMPRODUCT(LARGE(AA64:AI64,{1,2,3,4,5,6}))+X64</f>
        <v>138</v>
      </c>
      <c r="Z64" s="115">
        <f t="shared" si="14"/>
        <v>1</v>
      </c>
      <c r="AA64" s="90">
        <f t="shared" si="15"/>
        <v>138</v>
      </c>
      <c r="AB64" s="90">
        <f t="shared" si="16"/>
      </c>
      <c r="AC64" s="89">
        <f t="shared" si="17"/>
      </c>
      <c r="AD64" s="89">
        <f t="shared" si="18"/>
      </c>
      <c r="AE64" s="90">
        <f t="shared" si="19"/>
        <v>0</v>
      </c>
      <c r="AF64" s="90">
        <f t="shared" si="20"/>
        <v>0</v>
      </c>
      <c r="AG64" s="90">
        <f t="shared" si="21"/>
        <v>0</v>
      </c>
      <c r="AH64" s="90">
        <f t="shared" si="22"/>
        <v>0</v>
      </c>
      <c r="AI64" s="90">
        <f t="shared" si="23"/>
        <v>0</v>
      </c>
    </row>
    <row r="65" spans="1:35" ht="15.75" customHeight="1">
      <c r="A65" s="12"/>
      <c r="B65" s="31" t="s">
        <v>741</v>
      </c>
      <c r="C65" s="32">
        <v>71</v>
      </c>
      <c r="D65" s="31" t="s">
        <v>176</v>
      </c>
      <c r="E65" s="26"/>
      <c r="F65" s="101"/>
      <c r="G65" s="26"/>
      <c r="H65" s="101"/>
      <c r="I65" s="26"/>
      <c r="J65" s="101"/>
      <c r="K65" s="26"/>
      <c r="L65" s="101"/>
      <c r="M65" s="26"/>
      <c r="N65" s="101"/>
      <c r="O65" s="26"/>
      <c r="P65" s="101"/>
      <c r="Q65" s="29"/>
      <c r="R65" s="101"/>
      <c r="S65" s="26"/>
      <c r="T65" s="101"/>
      <c r="U65" s="26">
        <v>14</v>
      </c>
      <c r="V65" s="42">
        <f>IF(U65="","",VLOOKUP(U65,Tabel!$A$1:$B$106,2,FALSE))</f>
        <v>134</v>
      </c>
      <c r="W65" s="86">
        <f t="shared" si="12"/>
        <v>134</v>
      </c>
      <c r="X65" s="86">
        <f>IF(COUNT(F65,H65,J65,L65,N65,P65,R65,T65,V65)=7,5,IF(COUNT(F65,H65,J65,L65,N65,P65,R65,T65,V65)=8,10,IF(COUNT(F65,H65,J65,L65,N65,P65,R65,T65,V65)=9,15,0)))</f>
        <v>0</v>
      </c>
      <c r="Y65" s="96">
        <f>SUMPRODUCT(LARGE(AA65:AI65,{1,2,3,4,5,6}))+X65</f>
        <v>134</v>
      </c>
      <c r="Z65" s="115">
        <f t="shared" si="14"/>
        <v>1</v>
      </c>
      <c r="AA65" s="90">
        <f t="shared" si="15"/>
        <v>0</v>
      </c>
      <c r="AB65" s="90">
        <f t="shared" si="16"/>
        <v>0</v>
      </c>
      <c r="AC65" s="89">
        <f t="shared" si="17"/>
        <v>0</v>
      </c>
      <c r="AD65" s="89">
        <f t="shared" si="18"/>
        <v>0</v>
      </c>
      <c r="AE65" s="90">
        <f t="shared" si="19"/>
        <v>0</v>
      </c>
      <c r="AF65" s="90">
        <f t="shared" si="20"/>
        <v>0</v>
      </c>
      <c r="AG65" s="90">
        <f t="shared" si="21"/>
        <v>0</v>
      </c>
      <c r="AH65" s="90">
        <f t="shared" si="22"/>
        <v>0</v>
      </c>
      <c r="AI65" s="90">
        <f t="shared" si="23"/>
        <v>134</v>
      </c>
    </row>
    <row r="66" spans="1:35" ht="15.75" customHeight="1">
      <c r="A66" s="106"/>
      <c r="B66" s="26" t="s">
        <v>742</v>
      </c>
      <c r="C66" s="29">
        <v>65</v>
      </c>
      <c r="D66" s="26" t="s">
        <v>40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9"/>
      <c r="R66" s="101"/>
      <c r="S66" s="26"/>
      <c r="T66" s="26"/>
      <c r="U66" s="26">
        <v>15</v>
      </c>
      <c r="V66" s="28">
        <f>IF(U66="","",VLOOKUP(U66,Tabel!$A$1:$B$106,2,FALSE))</f>
        <v>130</v>
      </c>
      <c r="W66" s="86">
        <f t="shared" si="12"/>
        <v>130</v>
      </c>
      <c r="X66" s="86">
        <f>IF(COUNT(F66,H66,J66,L66,N66,P66,R66,T66,V66)=7,5,IF(COUNT(F66,H66,J66,L66,N66,P66,R66,T66,V66)=8,10,IF(COUNT(F66,H66,J66,L66,N66,P66,R66,T66,V66)=9,15,0)))</f>
        <v>0</v>
      </c>
      <c r="Y66" s="96">
        <f>SUMPRODUCT(LARGE(AA66:AI66,{1,2,3,4,5,6}))+X66</f>
        <v>130</v>
      </c>
      <c r="Z66" s="115">
        <f t="shared" si="14"/>
        <v>1</v>
      </c>
      <c r="AA66" s="90">
        <f aca="true" t="shared" si="26" ref="AA66:AA71">F66</f>
        <v>0</v>
      </c>
      <c r="AB66" s="90">
        <f aca="true" t="shared" si="27" ref="AB66:AB71">H66</f>
        <v>0</v>
      </c>
      <c r="AC66" s="89">
        <f aca="true" t="shared" si="28" ref="AC66:AC71">J66</f>
        <v>0</v>
      </c>
      <c r="AD66" s="89">
        <f aca="true" t="shared" si="29" ref="AD66:AD71">L66</f>
        <v>0</v>
      </c>
      <c r="AE66" s="90">
        <f aca="true" t="shared" si="30" ref="AE66:AE71">N66</f>
        <v>0</v>
      </c>
      <c r="AF66" s="90">
        <f aca="true" t="shared" si="31" ref="AF66:AF71">P66</f>
        <v>0</v>
      </c>
      <c r="AG66" s="90">
        <f aca="true" t="shared" si="32" ref="AG66:AG71">R66</f>
        <v>0</v>
      </c>
      <c r="AH66" s="90">
        <f aca="true" t="shared" si="33" ref="AH66:AH71">T66</f>
        <v>0</v>
      </c>
      <c r="AI66" s="90">
        <f aca="true" t="shared" si="34" ref="AI66:AI71">V66</f>
        <v>130</v>
      </c>
    </row>
    <row r="67" spans="1:35" ht="15.75" customHeight="1">
      <c r="A67" s="12"/>
      <c r="B67" s="19" t="s">
        <v>480</v>
      </c>
      <c r="C67" s="25">
        <v>65</v>
      </c>
      <c r="D67" s="19" t="s">
        <v>481</v>
      </c>
      <c r="E67" s="25"/>
      <c r="F67" s="28">
        <f>IF(E67="","",VLOOKUP(E67,Tabel!$A$1:$B$106,2,FALSE))</f>
      </c>
      <c r="G67" s="25"/>
      <c r="H67" s="28">
        <f>IF(G67="","",VLOOKUP(G67,Tabel!$A$1:$B$106,2,FALSE))</f>
      </c>
      <c r="I67" s="25"/>
      <c r="J67" s="28">
        <f>IF(I67="","",VLOOKUP(I67,Tabel!$A$1:$B$106,2,FALSE))</f>
      </c>
      <c r="K67" s="11">
        <v>17</v>
      </c>
      <c r="L67" s="28">
        <f>IF(K67="","",VLOOKUP(K67,Tabel!$A$1:$B$106,2,FALSE))</f>
        <v>122</v>
      </c>
      <c r="M67" s="11"/>
      <c r="N67" s="28"/>
      <c r="O67" s="11"/>
      <c r="P67" s="28"/>
      <c r="Q67" s="11"/>
      <c r="R67" s="42"/>
      <c r="S67" s="12"/>
      <c r="T67" s="28"/>
      <c r="U67" s="12"/>
      <c r="V67" s="28"/>
      <c r="W67" s="86">
        <f t="shared" si="12"/>
        <v>122</v>
      </c>
      <c r="X67" s="86">
        <f>IF(COUNT(F67,H67,J67,L67,N67,P67,R67,T67,V67)=7,5,IF(COUNT(F67,H67,J67,L67,N67,P67,R67,T67,V67)=8,15,IF(COUNT(F67,H67,J67,L67,N67,P67,R67,T67,V67)=9,30,0)))</f>
        <v>0</v>
      </c>
      <c r="Y67" s="96">
        <f>SUMPRODUCT(LARGE(AA67:AI67,{1,2,3,4,5,6}))+X67</f>
        <v>122</v>
      </c>
      <c r="Z67" s="115">
        <f t="shared" si="14"/>
        <v>1</v>
      </c>
      <c r="AA67" s="90">
        <f t="shared" si="26"/>
      </c>
      <c r="AB67" s="90">
        <f t="shared" si="27"/>
      </c>
      <c r="AC67" s="89">
        <f t="shared" si="28"/>
      </c>
      <c r="AD67" s="89">
        <f t="shared" si="29"/>
        <v>122</v>
      </c>
      <c r="AE67" s="90">
        <f t="shared" si="30"/>
        <v>0</v>
      </c>
      <c r="AF67" s="90">
        <f t="shared" si="31"/>
        <v>0</v>
      </c>
      <c r="AG67" s="90">
        <f t="shared" si="32"/>
        <v>0</v>
      </c>
      <c r="AH67" s="90">
        <f t="shared" si="33"/>
        <v>0</v>
      </c>
      <c r="AI67" s="90">
        <f t="shared" si="34"/>
        <v>0</v>
      </c>
    </row>
    <row r="68" spans="1:35" ht="15.75" customHeight="1">
      <c r="A68" s="106"/>
      <c r="B68" s="19" t="s">
        <v>169</v>
      </c>
      <c r="C68" s="30">
        <v>71</v>
      </c>
      <c r="D68" s="27" t="s">
        <v>28</v>
      </c>
      <c r="E68" s="25"/>
      <c r="F68" s="28">
        <f>IF(E68="","",VLOOKUP(E68,Tabel!$A$1:$B$106,2,FALSE))</f>
      </c>
      <c r="G68" s="25">
        <v>20</v>
      </c>
      <c r="H68" s="28">
        <f>IF(G68="","",VLOOKUP(G68,Tabel!$A$1:$B$106,2,FALSE))</f>
        <v>110</v>
      </c>
      <c r="I68" s="25"/>
      <c r="J68" s="28">
        <f>IF(I68="","",VLOOKUP(I68,Tabel!$A$1:$B$106,2,FALSE))</f>
      </c>
      <c r="K68" s="11"/>
      <c r="L68" s="28">
        <f>IF(K68="","",VLOOKUP(K68,Tabel!$A$1:$B$106,2,FALSE))</f>
      </c>
      <c r="M68" s="11"/>
      <c r="N68" s="28"/>
      <c r="O68" s="11"/>
      <c r="P68" s="28"/>
      <c r="Q68" s="11"/>
      <c r="R68" s="42"/>
      <c r="S68" s="12"/>
      <c r="T68" s="28"/>
      <c r="U68" s="12"/>
      <c r="V68" s="28"/>
      <c r="W68" s="86">
        <f t="shared" si="12"/>
        <v>110</v>
      </c>
      <c r="X68" s="86">
        <f>IF(COUNT(F68,H68,J68,L68,N68,P68,R68,T68,V68)=7,5,IF(COUNT(F68,H68,J68,L68,N68,P68,R68,T68,V68)=8,15,IF(COUNT(F68,H68,J68,L68,N68,P68,R68,T68,V68)=9,30,0)))</f>
        <v>0</v>
      </c>
      <c r="Y68" s="96">
        <f>SUMPRODUCT(LARGE(AA68:AI68,{1,2,3,4,5,6}))+X68</f>
        <v>110</v>
      </c>
      <c r="Z68" s="115">
        <f t="shared" si="14"/>
        <v>1</v>
      </c>
      <c r="AA68" s="90">
        <f t="shared" si="26"/>
      </c>
      <c r="AB68" s="90">
        <f t="shared" si="27"/>
        <v>110</v>
      </c>
      <c r="AC68" s="89">
        <f t="shared" si="28"/>
      </c>
      <c r="AD68" s="89">
        <f t="shared" si="29"/>
      </c>
      <c r="AE68" s="90">
        <f t="shared" si="30"/>
        <v>0</v>
      </c>
      <c r="AF68" s="90">
        <f t="shared" si="31"/>
        <v>0</v>
      </c>
      <c r="AG68" s="90">
        <f t="shared" si="32"/>
        <v>0</v>
      </c>
      <c r="AH68" s="90">
        <f t="shared" si="33"/>
        <v>0</v>
      </c>
      <c r="AI68" s="90">
        <f t="shared" si="34"/>
        <v>0</v>
      </c>
    </row>
    <row r="69" spans="1:35" ht="15.75" customHeight="1">
      <c r="A69" s="12"/>
      <c r="B69" s="26" t="s">
        <v>223</v>
      </c>
      <c r="C69" s="29">
        <v>66</v>
      </c>
      <c r="D69" s="26" t="s">
        <v>26</v>
      </c>
      <c r="E69" s="29">
        <v>20</v>
      </c>
      <c r="F69" s="28">
        <f>IF(E69="","",VLOOKUP(E69,Tabel!$A$1:$B$106,2,FALSE))</f>
        <v>110</v>
      </c>
      <c r="G69" s="25"/>
      <c r="H69" s="28">
        <f>IF(G69="","",VLOOKUP(G69,Tabel!$A$1:$B$106,2,FALSE))</f>
      </c>
      <c r="I69" s="25"/>
      <c r="J69" s="28">
        <f>IF(I69="","",VLOOKUP(I69,Tabel!$A$1:$B$106,2,FALSE))</f>
      </c>
      <c r="K69" s="11"/>
      <c r="L69" s="28">
        <f>IF(K69="","",VLOOKUP(K69,Tabel!$A$1:$B$106,2,FALSE))</f>
      </c>
      <c r="M69" s="11"/>
      <c r="N69" s="28"/>
      <c r="O69" s="11"/>
      <c r="P69" s="28"/>
      <c r="Q69" s="11"/>
      <c r="R69" s="42"/>
      <c r="S69" s="12"/>
      <c r="T69" s="28"/>
      <c r="U69" s="12"/>
      <c r="V69" s="28"/>
      <c r="W69" s="86">
        <f t="shared" si="12"/>
        <v>110</v>
      </c>
      <c r="X69" s="86">
        <f>IF(COUNT(F69,H69,J69,L69,N69,P69,R69,T69,V69)=7,5,IF(COUNT(F69,H69,J69,L69,N69,P69,R69,T69,V69)=8,15,IF(COUNT(F69,H69,J69,L69,N69,P69,R69,T69,V69)=9,30,0)))</f>
        <v>0</v>
      </c>
      <c r="Y69" s="96">
        <f>SUMPRODUCT(LARGE(AA69:AI69,{1,2,3,4,5,6}))+X69</f>
        <v>110</v>
      </c>
      <c r="Z69" s="115">
        <f t="shared" si="14"/>
        <v>1</v>
      </c>
      <c r="AA69" s="90">
        <f t="shared" si="26"/>
        <v>110</v>
      </c>
      <c r="AB69" s="90">
        <f t="shared" si="27"/>
      </c>
      <c r="AC69" s="89">
        <f t="shared" si="28"/>
      </c>
      <c r="AD69" s="89">
        <f t="shared" si="29"/>
      </c>
      <c r="AE69" s="90">
        <f t="shared" si="30"/>
        <v>0</v>
      </c>
      <c r="AF69" s="90">
        <f t="shared" si="31"/>
        <v>0</v>
      </c>
      <c r="AG69" s="90">
        <f t="shared" si="32"/>
        <v>0</v>
      </c>
      <c r="AH69" s="90">
        <f t="shared" si="33"/>
        <v>0</v>
      </c>
      <c r="AI69" s="90">
        <f t="shared" si="34"/>
        <v>0</v>
      </c>
    </row>
    <row r="70" spans="1:35" ht="15.75" customHeight="1">
      <c r="A70" s="106"/>
      <c r="B70" s="19" t="s">
        <v>684</v>
      </c>
      <c r="C70" s="25">
        <v>68</v>
      </c>
      <c r="D70" s="19" t="s">
        <v>35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9">
        <v>20</v>
      </c>
      <c r="R70" s="42">
        <f>IF(Q70="","",VLOOKUP(Q70,Tabel!$A$1:$B$106,2,FALSE))</f>
        <v>110</v>
      </c>
      <c r="S70" s="26"/>
      <c r="T70" s="26"/>
      <c r="U70" s="26"/>
      <c r="V70" s="26"/>
      <c r="W70" s="86">
        <f t="shared" si="12"/>
        <v>110</v>
      </c>
      <c r="X70" s="86">
        <f>IF(COUNT(F70,H70,J70,L70,N70,P70,R70,T70,V70)=7,5,IF(COUNT(F70,H70,J70,L70,N70,P70,R70,T70,V70)=8,10,IF(COUNT(F70,H70,J70,L70,N70,P70,R70,T70,V70)=9,15,0)))</f>
        <v>0</v>
      </c>
      <c r="Y70" s="96">
        <f>SUMPRODUCT(LARGE(AA70:AI70,{1,2,3,4,5,6}))+X70</f>
        <v>110</v>
      </c>
      <c r="Z70" s="115">
        <f t="shared" si="14"/>
        <v>1</v>
      </c>
      <c r="AA70" s="90">
        <f t="shared" si="26"/>
        <v>0</v>
      </c>
      <c r="AB70" s="90">
        <f t="shared" si="27"/>
        <v>0</v>
      </c>
      <c r="AC70" s="89">
        <f t="shared" si="28"/>
        <v>0</v>
      </c>
      <c r="AD70" s="89">
        <f t="shared" si="29"/>
        <v>0</v>
      </c>
      <c r="AE70" s="90">
        <f t="shared" si="30"/>
        <v>0</v>
      </c>
      <c r="AF70" s="90">
        <f t="shared" si="31"/>
        <v>0</v>
      </c>
      <c r="AG70" s="90">
        <f t="shared" si="32"/>
        <v>110</v>
      </c>
      <c r="AH70" s="90">
        <f t="shared" si="33"/>
        <v>0</v>
      </c>
      <c r="AI70" s="90">
        <f t="shared" si="34"/>
        <v>0</v>
      </c>
    </row>
    <row r="71" spans="1:35" ht="15.75" customHeight="1">
      <c r="A71" s="12"/>
      <c r="B71" s="26" t="s">
        <v>716</v>
      </c>
      <c r="C71" s="29">
        <v>71</v>
      </c>
      <c r="D71" s="26" t="s">
        <v>25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9"/>
      <c r="R71" s="26"/>
      <c r="S71" s="26">
        <v>20</v>
      </c>
      <c r="T71" s="42">
        <f>IF(S71="","",VLOOKUP(S71,Tabel!$A$1:$B$106,2,FALSE))</f>
        <v>110</v>
      </c>
      <c r="U71" s="26"/>
      <c r="V71" s="26"/>
      <c r="W71" s="86">
        <f t="shared" si="12"/>
        <v>110</v>
      </c>
      <c r="X71" s="86">
        <f>IF(COUNT(F71,H71,J71,L71,N71,P71,R71,T71,V71)=7,5,IF(COUNT(F71,H71,J71,L71,N71,P71,R71,T71,V71)=8,10,IF(COUNT(F71,H71,J71,L71,N71,P71,R71,T71,V71)=9,15,0)))</f>
        <v>0</v>
      </c>
      <c r="Y71" s="96">
        <f>SUMPRODUCT(LARGE(AA71:AI71,{1,2,3,4,5,6}))+X71</f>
        <v>110</v>
      </c>
      <c r="Z71" s="115">
        <f t="shared" si="14"/>
        <v>1</v>
      </c>
      <c r="AA71" s="90">
        <f t="shared" si="26"/>
        <v>0</v>
      </c>
      <c r="AB71" s="90">
        <f t="shared" si="27"/>
        <v>0</v>
      </c>
      <c r="AC71" s="89">
        <f t="shared" si="28"/>
        <v>0</v>
      </c>
      <c r="AD71" s="89">
        <f t="shared" si="29"/>
        <v>0</v>
      </c>
      <c r="AE71" s="90">
        <f t="shared" si="30"/>
        <v>0</v>
      </c>
      <c r="AF71" s="90">
        <f t="shared" si="31"/>
        <v>0</v>
      </c>
      <c r="AG71" s="90">
        <f t="shared" si="32"/>
        <v>0</v>
      </c>
      <c r="AH71" s="90">
        <f t="shared" si="33"/>
        <v>110</v>
      </c>
      <c r="AI71" s="90">
        <f t="shared" si="34"/>
        <v>0</v>
      </c>
    </row>
    <row r="72" spans="1:35" ht="15.75" customHeight="1">
      <c r="A72" s="106"/>
      <c r="B72" s="19" t="s">
        <v>482</v>
      </c>
      <c r="C72" s="29">
        <v>64</v>
      </c>
      <c r="D72" s="26" t="s">
        <v>483</v>
      </c>
      <c r="E72" s="25"/>
      <c r="F72" s="28">
        <f>IF(E72="","",VLOOKUP(E72,Tabel!$A$1:$B$106,2,FALSE))</f>
      </c>
      <c r="G72" s="25"/>
      <c r="H72" s="28">
        <f>IF(G72="","",VLOOKUP(G72,Tabel!$A$1:$B$106,2,FALSE))</f>
      </c>
      <c r="I72" s="25"/>
      <c r="J72" s="28">
        <f>IF(I72="","",VLOOKUP(I72,Tabel!$A$1:$B$106,2,FALSE))</f>
      </c>
      <c r="K72" s="11">
        <v>21</v>
      </c>
      <c r="L72" s="28">
        <f>IF(K72="","",VLOOKUP(K72,Tabel!$A$1:$B$106,2,FALSE))</f>
        <v>107</v>
      </c>
      <c r="M72" s="11"/>
      <c r="N72" s="28"/>
      <c r="O72" s="11"/>
      <c r="P72" s="28"/>
      <c r="Q72" s="11"/>
      <c r="R72" s="28"/>
      <c r="S72" s="12"/>
      <c r="T72" s="42"/>
      <c r="U72" s="12"/>
      <c r="V72" s="28"/>
      <c r="W72" s="86">
        <f t="shared" si="12"/>
        <v>107</v>
      </c>
      <c r="X72" s="86">
        <f>IF(COUNT(F72,H72,J72,L72,N72,P72,R72,T72,V72)=7,5,IF(COUNT(F72,H72,J72,L72,N72,P72,R72,T72,V72)=8,15,IF(COUNT(F72,H72,J72,L72,N72,P72,R72,T72,V72)=9,30,0)))</f>
        <v>0</v>
      </c>
      <c r="Y72" s="96">
        <f>SUMPRODUCT(LARGE(AA72:AI72,{1,2,3,4,5,6}))+X72</f>
        <v>107</v>
      </c>
      <c r="Z72" s="115">
        <f t="shared" si="14"/>
        <v>1</v>
      </c>
      <c r="AA72" s="90">
        <f>F72</f>
      </c>
      <c r="AB72" s="90">
        <f>H72</f>
      </c>
      <c r="AC72" s="89">
        <f>J72</f>
      </c>
      <c r="AD72" s="89">
        <f>L72</f>
        <v>107</v>
      </c>
      <c r="AE72" s="90">
        <f>N72</f>
        <v>0</v>
      </c>
      <c r="AF72" s="90">
        <f>P72</f>
        <v>0</v>
      </c>
      <c r="AG72" s="90">
        <f>R72</f>
        <v>0</v>
      </c>
      <c r="AH72" s="90">
        <f>T72</f>
        <v>0</v>
      </c>
      <c r="AI72" s="90">
        <f>V72</f>
        <v>0</v>
      </c>
    </row>
    <row r="73" spans="1:35" ht="15.75" customHeight="1">
      <c r="A73" s="12"/>
      <c r="B73" s="73" t="s">
        <v>225</v>
      </c>
      <c r="C73" s="75">
        <v>71</v>
      </c>
      <c r="D73" s="73" t="s">
        <v>30</v>
      </c>
      <c r="E73" s="75"/>
      <c r="F73" s="77">
        <f>IF(E73="","",VLOOKUP(E73,Tabel!$A$1:$B$106,2,FALSE))</f>
      </c>
      <c r="G73" s="75"/>
      <c r="H73" s="77">
        <f>IF(G73="","",VLOOKUP(G73,Tabel!$A$1:$B$106,2,FALSE))</f>
      </c>
      <c r="I73" s="75">
        <v>22</v>
      </c>
      <c r="J73" s="77">
        <f>IF(I73="","",VLOOKUP(I73,Tabel!$A$1:$B$106,2,FALSE))</f>
        <v>104</v>
      </c>
      <c r="K73" s="78"/>
      <c r="L73" s="77">
        <f>IF(K73="","",VLOOKUP(K73,Tabel!$A$1:$B$106,2,FALSE))</f>
      </c>
      <c r="M73" s="78"/>
      <c r="N73" s="77"/>
      <c r="O73" s="78"/>
      <c r="P73" s="77"/>
      <c r="Q73" s="78"/>
      <c r="R73" s="77"/>
      <c r="S73" s="79"/>
      <c r="T73" s="77"/>
      <c r="U73" s="79"/>
      <c r="V73" s="77"/>
      <c r="W73" s="80">
        <f t="shared" si="12"/>
        <v>104</v>
      </c>
      <c r="X73" s="80">
        <f>IF(COUNT(F73,H73,J73,L73,N73,P73,R73,T73,V73)=7,5,IF(COUNT(F73,H73,J73,L73,N73,P73,R73,T73,V73)=8,15,IF(COUNT(F73,H73,J73,L73,N73,P73,R73,T73,V73)=9,30,0)))</f>
        <v>0</v>
      </c>
      <c r="Y73" s="93">
        <f>SUMPRODUCT(LARGE(AA73:AI73,{1,2,3,4,5,6}))+X73</f>
        <v>104</v>
      </c>
      <c r="Z73" s="115">
        <f t="shared" si="14"/>
        <v>1</v>
      </c>
      <c r="AA73" s="90">
        <f aca="true" t="shared" si="35" ref="AA73:AA78">F73</f>
      </c>
      <c r="AB73" s="90">
        <f aca="true" t="shared" si="36" ref="AB73:AB78">H73</f>
      </c>
      <c r="AC73" s="89">
        <f aca="true" t="shared" si="37" ref="AC73:AC78">J73</f>
        <v>104</v>
      </c>
      <c r="AD73" s="89">
        <f aca="true" t="shared" si="38" ref="AD73:AD78">L73</f>
      </c>
      <c r="AE73" s="90">
        <f aca="true" t="shared" si="39" ref="AE73:AE78">N73</f>
        <v>0</v>
      </c>
      <c r="AF73" s="90">
        <f aca="true" t="shared" si="40" ref="AF73:AF78">P73</f>
        <v>0</v>
      </c>
      <c r="AG73" s="90">
        <f aca="true" t="shared" si="41" ref="AG73:AG78">R73</f>
        <v>0</v>
      </c>
      <c r="AH73" s="90">
        <f aca="true" t="shared" si="42" ref="AH73:AH78">T73</f>
        <v>0</v>
      </c>
      <c r="AI73" s="90">
        <f aca="true" t="shared" si="43" ref="AI73:AI78">V73</f>
        <v>0</v>
      </c>
    </row>
    <row r="74" spans="1:35" ht="15.75" customHeight="1">
      <c r="A74" s="106"/>
      <c r="B74" s="19" t="s">
        <v>690</v>
      </c>
      <c r="C74" s="25">
        <v>65</v>
      </c>
      <c r="D74" s="19" t="s">
        <v>35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9">
        <v>27</v>
      </c>
      <c r="R74" s="28">
        <f>IF(Q74="","",VLOOKUP(Q74,Tabel!$A$1:$B$106,2,FALSE))</f>
        <v>89</v>
      </c>
      <c r="S74" s="26"/>
      <c r="T74" s="26"/>
      <c r="U74" s="26"/>
      <c r="V74" s="26"/>
      <c r="W74" s="86">
        <f t="shared" si="12"/>
        <v>89</v>
      </c>
      <c r="X74" s="86">
        <f>IF(COUNT(F74,H74,J74,L74,N74,P74,R74,T74,V74)=7,5,IF(COUNT(F74,H74,J74,L74,N74,P74,R74,T74,V74)=8,10,IF(COUNT(F74,H74,J74,L74,N74,P74,R74,T74,V74)=9,15,0)))</f>
        <v>0</v>
      </c>
      <c r="Y74" s="96">
        <f>SUMPRODUCT(LARGE(AA74:AI74,{1,2,3,4,5,6}))+X74</f>
        <v>89</v>
      </c>
      <c r="Z74" s="115">
        <f t="shared" si="14"/>
        <v>1</v>
      </c>
      <c r="AA74" s="90">
        <f t="shared" si="35"/>
        <v>0</v>
      </c>
      <c r="AB74" s="90">
        <f t="shared" si="36"/>
        <v>0</v>
      </c>
      <c r="AC74" s="89">
        <f t="shared" si="37"/>
        <v>0</v>
      </c>
      <c r="AD74" s="89">
        <f t="shared" si="38"/>
        <v>0</v>
      </c>
      <c r="AE74" s="90">
        <f t="shared" si="39"/>
        <v>0</v>
      </c>
      <c r="AF74" s="90">
        <f t="shared" si="40"/>
        <v>0</v>
      </c>
      <c r="AG74" s="90">
        <f t="shared" si="41"/>
        <v>89</v>
      </c>
      <c r="AH74" s="90">
        <f t="shared" si="42"/>
        <v>0</v>
      </c>
      <c r="AI74" s="90">
        <f t="shared" si="43"/>
        <v>0</v>
      </c>
    </row>
    <row r="75" spans="1:35" ht="15.75" customHeight="1">
      <c r="A75" s="12"/>
      <c r="B75" s="19" t="s">
        <v>745</v>
      </c>
      <c r="C75" s="29">
        <v>67</v>
      </c>
      <c r="D75" s="19" t="s">
        <v>176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9"/>
      <c r="R75" s="26"/>
      <c r="S75" s="26"/>
      <c r="T75" s="26"/>
      <c r="U75" s="19">
        <v>27</v>
      </c>
      <c r="V75" s="28">
        <f>IF(U75="","",VLOOKUP(U75,Tabel!$A$1:$B$106,2,FALSE))</f>
        <v>89</v>
      </c>
      <c r="W75" s="86">
        <f t="shared" si="12"/>
        <v>89</v>
      </c>
      <c r="X75" s="86">
        <f>IF(COUNT(F75,H75,J75,L75,N75,P75,R75,T75,V75)=7,5,IF(COUNT(F75,H75,J75,L75,N75,P75,R75,T75,V75)=8,10,IF(COUNT(F75,H75,J75,L75,N75,P75,R75,T75,V75)=9,15,0)))</f>
        <v>0</v>
      </c>
      <c r="Y75" s="96">
        <f>SUMPRODUCT(LARGE(AA75:AI75,{1,2,3,4,5,6}))+X75</f>
        <v>89</v>
      </c>
      <c r="Z75" s="115">
        <f t="shared" si="14"/>
        <v>1</v>
      </c>
      <c r="AA75" s="90">
        <f t="shared" si="35"/>
        <v>0</v>
      </c>
      <c r="AB75" s="90">
        <f t="shared" si="36"/>
        <v>0</v>
      </c>
      <c r="AC75" s="89">
        <f t="shared" si="37"/>
        <v>0</v>
      </c>
      <c r="AD75" s="89">
        <f t="shared" si="38"/>
        <v>0</v>
      </c>
      <c r="AE75" s="90">
        <f t="shared" si="39"/>
        <v>0</v>
      </c>
      <c r="AF75" s="90">
        <f t="shared" si="40"/>
        <v>0</v>
      </c>
      <c r="AG75" s="90">
        <f t="shared" si="41"/>
        <v>0</v>
      </c>
      <c r="AH75" s="90">
        <f t="shared" si="42"/>
        <v>0</v>
      </c>
      <c r="AI75" s="90">
        <f t="shared" si="43"/>
        <v>89</v>
      </c>
    </row>
    <row r="76" spans="1:35" ht="15.75" customHeight="1">
      <c r="A76" s="12"/>
      <c r="B76" s="19" t="s">
        <v>687</v>
      </c>
      <c r="C76" s="25">
        <v>65</v>
      </c>
      <c r="D76" s="19" t="s">
        <v>176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9">
        <v>30</v>
      </c>
      <c r="R76" s="28">
        <f>IF(Q76="","",VLOOKUP(Q76,Tabel!$A$1:$B$106,2,FALSE))</f>
        <v>80</v>
      </c>
      <c r="S76" s="26"/>
      <c r="T76" s="26"/>
      <c r="U76" s="26"/>
      <c r="V76" s="26"/>
      <c r="W76" s="86">
        <f t="shared" si="12"/>
        <v>80</v>
      </c>
      <c r="X76" s="86">
        <f>IF(COUNT(F76,H76,J76,L76,N76,P76,R76,T76,V76)=7,5,IF(COUNT(F76,H76,J76,L76,N76,P76,R76,T76,V76)=8,10,IF(COUNT(F76,H76,J76,L76,N76,P76,R76,T76,V76)=9,15,0)))</f>
        <v>0</v>
      </c>
      <c r="Y76" s="96">
        <f>SUMPRODUCT(LARGE(AA76:AI76,{1,2,3,4,5,6}))+X76</f>
        <v>80</v>
      </c>
      <c r="Z76" s="115">
        <f t="shared" si="14"/>
        <v>1</v>
      </c>
      <c r="AA76" s="90">
        <f t="shared" si="35"/>
        <v>0</v>
      </c>
      <c r="AB76" s="90">
        <f t="shared" si="36"/>
        <v>0</v>
      </c>
      <c r="AC76" s="89">
        <f t="shared" si="37"/>
        <v>0</v>
      </c>
      <c r="AD76" s="89">
        <f t="shared" si="38"/>
        <v>0</v>
      </c>
      <c r="AE76" s="90">
        <f t="shared" si="39"/>
        <v>0</v>
      </c>
      <c r="AF76" s="90">
        <f t="shared" si="40"/>
        <v>0</v>
      </c>
      <c r="AG76" s="90">
        <f t="shared" si="41"/>
        <v>80</v>
      </c>
      <c r="AH76" s="90">
        <f t="shared" si="42"/>
        <v>0</v>
      </c>
      <c r="AI76" s="90">
        <f t="shared" si="43"/>
        <v>0</v>
      </c>
    </row>
    <row r="77" spans="1:35" ht="15.75" customHeight="1">
      <c r="A77" s="12"/>
      <c r="B77" s="19" t="s">
        <v>748</v>
      </c>
      <c r="C77" s="29">
        <v>70</v>
      </c>
      <c r="D77" s="19" t="s">
        <v>176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9"/>
      <c r="R77" s="26"/>
      <c r="S77" s="26"/>
      <c r="T77" s="26"/>
      <c r="U77" s="19">
        <v>32</v>
      </c>
      <c r="V77" s="28">
        <f>IF(U77="","",VLOOKUP(U77,Tabel!$A$1:$B$106,2,FALSE))</f>
        <v>74</v>
      </c>
      <c r="W77" s="86">
        <f t="shared" si="12"/>
        <v>74</v>
      </c>
      <c r="X77" s="86">
        <f>IF(COUNT(F77,H77,J77,L77,N77,P77,R77,T77,V77)=7,5,IF(COUNT(F77,H77,J77,L77,N77,P77,R77,T77,V77)=8,10,IF(COUNT(F77,H77,J77,L77,N77,P77,R77,T77,V77)=9,15,0)))</f>
        <v>0</v>
      </c>
      <c r="Y77" s="96">
        <f>SUMPRODUCT(LARGE(AA77:AI77,{1,2,3,4,5,6}))+X77</f>
        <v>74</v>
      </c>
      <c r="Z77" s="115">
        <f t="shared" si="14"/>
        <v>1</v>
      </c>
      <c r="AA77" s="90">
        <f t="shared" si="35"/>
        <v>0</v>
      </c>
      <c r="AB77" s="90">
        <f t="shared" si="36"/>
        <v>0</v>
      </c>
      <c r="AC77" s="89">
        <f t="shared" si="37"/>
        <v>0</v>
      </c>
      <c r="AD77" s="89">
        <f t="shared" si="38"/>
        <v>0</v>
      </c>
      <c r="AE77" s="90">
        <f t="shared" si="39"/>
        <v>0</v>
      </c>
      <c r="AF77" s="90">
        <f t="shared" si="40"/>
        <v>0</v>
      </c>
      <c r="AG77" s="90">
        <f t="shared" si="41"/>
        <v>0</v>
      </c>
      <c r="AH77" s="90">
        <f t="shared" si="42"/>
        <v>0</v>
      </c>
      <c r="AI77" s="90">
        <f t="shared" si="43"/>
        <v>74</v>
      </c>
    </row>
    <row r="78" spans="1:35" ht="15.75" customHeight="1">
      <c r="A78" s="12"/>
      <c r="B78" s="19" t="s">
        <v>751</v>
      </c>
      <c r="C78" s="25">
        <v>65</v>
      </c>
      <c r="D78" s="19" t="s">
        <v>32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9"/>
      <c r="R78" s="26"/>
      <c r="S78" s="26"/>
      <c r="T78" s="26"/>
      <c r="U78" s="19">
        <v>33</v>
      </c>
      <c r="V78" s="28">
        <f>IF(U78="","",VLOOKUP(U78,Tabel!$A$1:$B$106,2,FALSE))</f>
        <v>71</v>
      </c>
      <c r="W78" s="86">
        <f t="shared" si="12"/>
        <v>71</v>
      </c>
      <c r="X78" s="86">
        <f>IF(COUNT(F78,H78,J78,L78,N78,P78,R78,T78,V78)=7,5,IF(COUNT(F78,H78,J78,L78,N78,P78,R78,T78,V78)=8,10,IF(COUNT(F78,H78,J78,L78,N78,P78,R78,T78,V78)=9,15,0)))</f>
        <v>0</v>
      </c>
      <c r="Y78" s="96">
        <f>SUMPRODUCT(LARGE(AA78:AI78,{1,2,3,4,5,6}))+X78</f>
        <v>71</v>
      </c>
      <c r="Z78" s="115">
        <f t="shared" si="14"/>
        <v>1</v>
      </c>
      <c r="AA78" s="90">
        <f t="shared" si="35"/>
        <v>0</v>
      </c>
      <c r="AB78" s="90">
        <f t="shared" si="36"/>
        <v>0</v>
      </c>
      <c r="AC78" s="89">
        <f t="shared" si="37"/>
        <v>0</v>
      </c>
      <c r="AD78" s="89">
        <f t="shared" si="38"/>
        <v>0</v>
      </c>
      <c r="AE78" s="90">
        <f t="shared" si="39"/>
        <v>0</v>
      </c>
      <c r="AF78" s="90">
        <f t="shared" si="40"/>
        <v>0</v>
      </c>
      <c r="AG78" s="90">
        <f t="shared" si="41"/>
        <v>0</v>
      </c>
      <c r="AH78" s="90">
        <f t="shared" si="42"/>
        <v>0</v>
      </c>
      <c r="AI78" s="90">
        <f t="shared" si="43"/>
        <v>71</v>
      </c>
    </row>
  </sheetData>
  <sheetProtection/>
  <mergeCells count="2">
    <mergeCell ref="U7:Y8"/>
    <mergeCell ref="C9:D9"/>
  </mergeCells>
  <conditionalFormatting sqref="Y59:Y60 W59:W60 Y45 W45 Y14 Y18 Y26:Y28 Y42 W42 W26:W28 W18 W14 W11 Y11">
    <cfRule type="cellIs" priority="1" dxfId="1" operator="equal" stopIfTrue="1">
      <formula>0</formula>
    </cfRule>
  </conditionalFormatting>
  <conditionalFormatting sqref="W61:W78 Y61:Y78 Y12:Y13 Y15:Y17 Y19:Y25 Y29:Y41 W46:W58 W29:W41 W19:W25 W15:W17 W12:W13 W9:W10 Y9:Y10 W43:W44 Y43:Y44 Y46:Y58">
    <cfRule type="cellIs" priority="2" dxfId="0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I6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140625" defaultRowHeight="15.75" customHeight="1"/>
  <cols>
    <col min="1" max="1" width="4.00390625" style="109" customWidth="1"/>
    <col min="2" max="2" width="23.57421875" style="44" customWidth="1"/>
    <col min="3" max="3" width="4.8515625" style="44" customWidth="1"/>
    <col min="4" max="4" width="7.28125" style="44" customWidth="1"/>
    <col min="5" max="5" width="5.57421875" style="44" customWidth="1"/>
    <col min="6" max="6" width="4.8515625" style="44" customWidth="1"/>
    <col min="7" max="7" width="5.57421875" style="44" customWidth="1"/>
    <col min="8" max="8" width="4.8515625" style="44" customWidth="1"/>
    <col min="9" max="9" width="5.57421875" style="44" customWidth="1"/>
    <col min="10" max="10" width="4.8515625" style="44" customWidth="1"/>
    <col min="11" max="11" width="5.57421875" style="44" customWidth="1"/>
    <col min="12" max="12" width="4.8515625" style="44" customWidth="1"/>
    <col min="13" max="13" width="5.57421875" style="44" customWidth="1"/>
    <col min="14" max="14" width="4.8515625" style="44" customWidth="1"/>
    <col min="15" max="15" width="5.57421875" style="44" customWidth="1"/>
    <col min="16" max="16" width="4.8515625" style="44" customWidth="1"/>
    <col min="17" max="17" width="5.57421875" style="47" customWidth="1"/>
    <col min="18" max="18" width="4.8515625" style="44" customWidth="1"/>
    <col min="19" max="19" width="5.57421875" style="44" customWidth="1"/>
    <col min="20" max="20" width="4.8515625" style="44" customWidth="1"/>
    <col min="21" max="21" width="5.57421875" style="44" customWidth="1"/>
    <col min="22" max="22" width="4.8515625" style="44" customWidth="1"/>
    <col min="23" max="23" width="6.57421875" style="44" customWidth="1"/>
    <col min="24" max="24" width="7.57421875" style="44" bestFit="1" customWidth="1"/>
    <col min="25" max="25" width="13.140625" style="95" bestFit="1" customWidth="1"/>
    <col min="26" max="26" width="4.7109375" style="90" hidden="1" customWidth="1"/>
    <col min="27" max="35" width="9.140625" style="44" hidden="1" customWidth="1"/>
    <col min="36" max="16384" width="9.140625" style="44" customWidth="1"/>
  </cols>
  <sheetData>
    <row r="1" spans="1:23" ht="15.75" customHeight="1">
      <c r="A1" s="108"/>
      <c r="B1" s="1"/>
      <c r="C1" s="2"/>
      <c r="D1" s="1"/>
      <c r="E1" s="2"/>
      <c r="F1" s="1"/>
      <c r="G1" s="2"/>
      <c r="H1" s="1"/>
      <c r="I1" s="2"/>
      <c r="J1" s="1"/>
      <c r="K1" s="2"/>
      <c r="L1" s="1"/>
      <c r="M1" s="2"/>
      <c r="N1" s="1"/>
      <c r="O1" s="2"/>
      <c r="P1" s="1"/>
      <c r="Q1" s="2"/>
      <c r="R1" s="1"/>
      <c r="S1" s="1"/>
      <c r="T1" s="1"/>
      <c r="U1" s="1"/>
      <c r="V1" s="1"/>
      <c r="W1" s="2"/>
    </row>
    <row r="2" spans="1:23" ht="15.75" customHeight="1">
      <c r="A2" s="108"/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2"/>
    </row>
    <row r="3" spans="1:23" ht="15.75" customHeight="1">
      <c r="A3" s="108"/>
      <c r="B3" s="1"/>
      <c r="C3" s="2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2"/>
    </row>
    <row r="4" spans="1:23" ht="15.75" customHeight="1">
      <c r="A4" s="108"/>
      <c r="B4" s="1"/>
      <c r="C4" s="2"/>
      <c r="D4" s="1"/>
      <c r="E4" s="2"/>
      <c r="F4" s="1"/>
      <c r="G4" s="2"/>
      <c r="H4" s="1"/>
      <c r="I4" s="2"/>
      <c r="J4" s="1"/>
      <c r="K4" s="2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2"/>
    </row>
    <row r="5" spans="1:23" ht="15.75" customHeight="1">
      <c r="A5" s="108"/>
      <c r="B5" s="1"/>
      <c r="C5" s="2"/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2"/>
    </row>
    <row r="6" spans="1:23" ht="15.75" customHeight="1">
      <c r="A6" s="108"/>
      <c r="B6" s="1"/>
      <c r="C6" s="2"/>
      <c r="D6" s="1"/>
      <c r="E6" s="2"/>
      <c r="F6" s="1"/>
      <c r="G6" s="2"/>
      <c r="H6" s="1"/>
      <c r="I6" s="2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2"/>
    </row>
    <row r="7" spans="1:25" ht="15.75" customHeight="1">
      <c r="A7" s="108"/>
      <c r="B7" s="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54"/>
      <c r="S7" s="55"/>
      <c r="T7" s="55"/>
      <c r="U7" s="120" t="s">
        <v>588</v>
      </c>
      <c r="V7" s="120"/>
      <c r="W7" s="120"/>
      <c r="X7" s="120"/>
      <c r="Y7" s="120"/>
    </row>
    <row r="8" spans="1:25" ht="15.75" customHeight="1">
      <c r="A8" s="108"/>
      <c r="B8" s="1" t="s">
        <v>582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56"/>
      <c r="S8" s="56"/>
      <c r="T8" s="56"/>
      <c r="U8" s="121"/>
      <c r="V8" s="121"/>
      <c r="W8" s="121"/>
      <c r="X8" s="121"/>
      <c r="Y8" s="121"/>
    </row>
    <row r="9" spans="1:25" ht="15.75" customHeight="1">
      <c r="A9" s="108"/>
      <c r="B9" s="85" t="s">
        <v>20</v>
      </c>
      <c r="C9" s="122"/>
      <c r="D9" s="126"/>
      <c r="E9" s="3" t="s">
        <v>18</v>
      </c>
      <c r="F9" s="6">
        <v>39760</v>
      </c>
      <c r="G9" s="5" t="s">
        <v>583</v>
      </c>
      <c r="H9" s="4">
        <v>39768</v>
      </c>
      <c r="I9" s="5" t="s">
        <v>4</v>
      </c>
      <c r="J9" s="4">
        <v>39781</v>
      </c>
      <c r="K9" s="5" t="s">
        <v>3</v>
      </c>
      <c r="L9" s="6">
        <v>39789</v>
      </c>
      <c r="M9" s="5" t="s">
        <v>5</v>
      </c>
      <c r="N9" s="6">
        <v>39803</v>
      </c>
      <c r="O9" s="5" t="s">
        <v>6</v>
      </c>
      <c r="P9" s="6">
        <v>39824</v>
      </c>
      <c r="Q9" s="18" t="s">
        <v>584</v>
      </c>
      <c r="R9" s="6">
        <v>39831</v>
      </c>
      <c r="S9" s="7" t="s">
        <v>585</v>
      </c>
      <c r="T9" s="6">
        <v>39838</v>
      </c>
      <c r="U9" s="7" t="s">
        <v>7</v>
      </c>
      <c r="V9" s="6">
        <v>39859</v>
      </c>
      <c r="W9" s="86" t="s">
        <v>586</v>
      </c>
      <c r="X9" s="86" t="s">
        <v>587</v>
      </c>
      <c r="Y9" s="96" t="s">
        <v>590</v>
      </c>
    </row>
    <row r="10" spans="1:25" ht="15.75" customHeight="1">
      <c r="A10" s="12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9" t="s">
        <v>13</v>
      </c>
      <c r="G10" s="9" t="s">
        <v>12</v>
      </c>
      <c r="H10" s="9" t="s">
        <v>13</v>
      </c>
      <c r="I10" s="9" t="s">
        <v>12</v>
      </c>
      <c r="J10" s="9" t="s">
        <v>13</v>
      </c>
      <c r="K10" s="9" t="s">
        <v>12</v>
      </c>
      <c r="L10" s="9" t="s">
        <v>13</v>
      </c>
      <c r="M10" s="9" t="s">
        <v>12</v>
      </c>
      <c r="N10" s="9" t="s">
        <v>13</v>
      </c>
      <c r="O10" s="9" t="s">
        <v>12</v>
      </c>
      <c r="P10" s="9" t="s">
        <v>13</v>
      </c>
      <c r="Q10" s="9" t="s">
        <v>12</v>
      </c>
      <c r="R10" s="9" t="s">
        <v>13</v>
      </c>
      <c r="S10" s="9" t="s">
        <v>12</v>
      </c>
      <c r="T10" s="9" t="s">
        <v>13</v>
      </c>
      <c r="U10" s="9" t="s">
        <v>12</v>
      </c>
      <c r="V10" s="9" t="s">
        <v>13</v>
      </c>
      <c r="W10" s="86"/>
      <c r="X10" s="86"/>
      <c r="Y10" s="96"/>
    </row>
    <row r="11" spans="1:35" ht="15.75" customHeight="1">
      <c r="A11" s="14">
        <v>1</v>
      </c>
      <c r="B11" s="19" t="s">
        <v>186</v>
      </c>
      <c r="C11" s="25">
        <v>63</v>
      </c>
      <c r="D11" s="19" t="s">
        <v>36</v>
      </c>
      <c r="E11" s="25">
        <v>3</v>
      </c>
      <c r="F11" s="42">
        <f>IF(E11="","",VLOOKUP(E11,Tabel!$A$1:$B$106,2,FALSE))</f>
        <v>185</v>
      </c>
      <c r="G11" s="25">
        <v>1</v>
      </c>
      <c r="H11" s="42">
        <f>IF(G11="","",VLOOKUP(G11,Tabel!$A$1:$B$106,2,FALSE))</f>
        <v>200</v>
      </c>
      <c r="I11" s="25">
        <v>1</v>
      </c>
      <c r="J11" s="42">
        <f>IF(I11="","",VLOOKUP(I11,Tabel!$A$1:$B$106,2,FALSE))</f>
        <v>200</v>
      </c>
      <c r="K11" s="11">
        <v>1</v>
      </c>
      <c r="L11" s="42">
        <f>IF(K11="","",VLOOKUP(K11,Tabel!$A$1:$B$106,2,FALSE))</f>
        <v>200</v>
      </c>
      <c r="M11" s="11">
        <v>8</v>
      </c>
      <c r="N11" s="42">
        <f>IF(M11="","",VLOOKUP(M11,Tabel!$A$1:$B$106,2,FALSE))</f>
        <v>160</v>
      </c>
      <c r="O11" s="11">
        <v>8</v>
      </c>
      <c r="P11" s="42">
        <f>IF(O11="","",VLOOKUP(O11,Tabel!$A$1:$B$106,2,FALSE))</f>
        <v>160</v>
      </c>
      <c r="Q11" s="11">
        <v>1</v>
      </c>
      <c r="R11" s="42">
        <f>IF(Q11="","",VLOOKUP(Q11,Tabel!$A$1:$B$106,2,FALSE))</f>
        <v>200</v>
      </c>
      <c r="S11" s="12">
        <v>2</v>
      </c>
      <c r="T11" s="42">
        <f>IF(S11="","",VLOOKUP(S11,Tabel!$A$1:$B$106,2,FALSE))</f>
        <v>190</v>
      </c>
      <c r="U11" s="12">
        <v>1</v>
      </c>
      <c r="V11" s="42">
        <f>IF(U11="","",VLOOKUP(U11,Tabel!$A$1:$B$106,2,FALSE))</f>
        <v>200</v>
      </c>
      <c r="W11" s="86">
        <f aca="true" t="shared" si="0" ref="W11:W24">SUM(F11,H11,J11,L11,N11,P11,R11,T11,V11)</f>
        <v>1695</v>
      </c>
      <c r="X11" s="86">
        <f aca="true" t="shared" si="1" ref="X11:X24">IF(COUNT(F11,H11,J11,L11,N11,P11,R11,T11,V11)=7,5,IF(COUNT(F11,H11,J11,L11,N11,P11,R11,T11,V11)=8,15,IF(COUNT(F11,H11,J11,L11,N11,P11,R11,T11,V11)=9,30,0)))</f>
        <v>30</v>
      </c>
      <c r="Y11" s="96">
        <f>SUMPRODUCT(LARGE(AA11:AI11,{1,2,3,4,5,6}))+X11</f>
        <v>1220</v>
      </c>
      <c r="Z11" s="115">
        <f aca="true" t="shared" si="2" ref="Z11:Z24">COUNTA(E11,G11,I11,K11,M11,O11,Q11,S11,U11)</f>
        <v>9</v>
      </c>
      <c r="AA11" s="90">
        <f>F11</f>
        <v>185</v>
      </c>
      <c r="AB11" s="90">
        <f>H11</f>
        <v>200</v>
      </c>
      <c r="AC11" s="89">
        <f>J11</f>
        <v>200</v>
      </c>
      <c r="AD11" s="89">
        <f>L11</f>
        <v>200</v>
      </c>
      <c r="AE11" s="90">
        <f>N11</f>
        <v>160</v>
      </c>
      <c r="AF11" s="90">
        <f>P11</f>
        <v>160</v>
      </c>
      <c r="AG11" s="90">
        <f>R11</f>
        <v>200</v>
      </c>
      <c r="AH11" s="90">
        <f>T11</f>
        <v>190</v>
      </c>
      <c r="AI11" s="90">
        <f>V11</f>
        <v>200</v>
      </c>
    </row>
    <row r="12" spans="1:35" ht="15.75" customHeight="1">
      <c r="A12" s="12">
        <v>2</v>
      </c>
      <c r="B12" s="26" t="s">
        <v>151</v>
      </c>
      <c r="C12" s="29">
        <v>62</v>
      </c>
      <c r="D12" s="26" t="s">
        <v>33</v>
      </c>
      <c r="E12" s="29">
        <v>4</v>
      </c>
      <c r="F12" s="42">
        <f>IF(E12="","",VLOOKUP(E12,Tabel!$A$1:$B$106,2,FALSE))</f>
        <v>180</v>
      </c>
      <c r="G12" s="25">
        <v>3</v>
      </c>
      <c r="H12" s="42">
        <f>IF(G12="","",VLOOKUP(G12,Tabel!$A$1:$B$106,2,FALSE))</f>
        <v>185</v>
      </c>
      <c r="I12" s="25">
        <v>5</v>
      </c>
      <c r="J12" s="42">
        <f>IF(I12="","",VLOOKUP(I12,Tabel!$A$1:$B$106,2,FALSE))</f>
        <v>175</v>
      </c>
      <c r="K12" s="11">
        <v>5</v>
      </c>
      <c r="L12" s="42">
        <f>IF(K12="","",VLOOKUP(K12,Tabel!$A$1:$B$106,2,FALSE))</f>
        <v>175</v>
      </c>
      <c r="M12" s="11">
        <v>1</v>
      </c>
      <c r="N12" s="42">
        <f>IF(M12="","",VLOOKUP(M12,Tabel!$A$1:$B$106,2,FALSE))</f>
        <v>200</v>
      </c>
      <c r="O12" s="11">
        <v>2</v>
      </c>
      <c r="P12" s="42">
        <f>IF(O12="","",VLOOKUP(O12,Tabel!$A$1:$B$106,2,FALSE))</f>
        <v>190</v>
      </c>
      <c r="Q12" s="11">
        <v>2</v>
      </c>
      <c r="R12" s="42">
        <f>IF(Q12="","",VLOOKUP(Q12,Tabel!$A$1:$B$106,2,FALSE))</f>
        <v>190</v>
      </c>
      <c r="S12" s="12">
        <v>3</v>
      </c>
      <c r="T12" s="42">
        <f>IF(S12="","",VLOOKUP(S12,Tabel!$A$1:$B$106,2,FALSE))</f>
        <v>185</v>
      </c>
      <c r="U12" s="12">
        <v>2</v>
      </c>
      <c r="V12" s="42">
        <f>IF(U12="","",VLOOKUP(U12,Tabel!$A$1:$B$106,2,FALSE))</f>
        <v>190</v>
      </c>
      <c r="W12" s="86">
        <f t="shared" si="0"/>
        <v>1670</v>
      </c>
      <c r="X12" s="86">
        <f t="shared" si="1"/>
        <v>30</v>
      </c>
      <c r="Y12" s="96">
        <f>SUMPRODUCT(LARGE(AA12:AI12,{1,2,3,4,5,6}))+X12</f>
        <v>1170</v>
      </c>
      <c r="Z12" s="115">
        <f t="shared" si="2"/>
        <v>9</v>
      </c>
      <c r="AA12" s="90">
        <f>F12</f>
        <v>180</v>
      </c>
      <c r="AB12" s="90">
        <f>H12</f>
        <v>185</v>
      </c>
      <c r="AC12" s="89">
        <f>J12</f>
        <v>175</v>
      </c>
      <c r="AD12" s="89">
        <f>L12</f>
        <v>175</v>
      </c>
      <c r="AE12" s="90">
        <f>N12</f>
        <v>200</v>
      </c>
      <c r="AF12" s="90">
        <f>P12</f>
        <v>190</v>
      </c>
      <c r="AG12" s="90">
        <f>R12</f>
        <v>190</v>
      </c>
      <c r="AH12" s="90">
        <f>T12</f>
        <v>185</v>
      </c>
      <c r="AI12" s="90">
        <f>V12</f>
        <v>190</v>
      </c>
    </row>
    <row r="13" spans="1:35" ht="15.75" customHeight="1">
      <c r="A13" s="12">
        <v>3</v>
      </c>
      <c r="B13" s="26" t="s">
        <v>187</v>
      </c>
      <c r="C13" s="29">
        <v>63</v>
      </c>
      <c r="D13" s="26" t="s">
        <v>36</v>
      </c>
      <c r="E13" s="29">
        <v>5</v>
      </c>
      <c r="F13" s="42">
        <f>IF(E13="","",VLOOKUP(E13,Tabel!$A$1:$B$106,2,FALSE))</f>
        <v>175</v>
      </c>
      <c r="G13" s="25">
        <v>2</v>
      </c>
      <c r="H13" s="42">
        <f>IF(G13="","",VLOOKUP(G13,Tabel!$A$1:$B$106,2,FALSE))</f>
        <v>190</v>
      </c>
      <c r="I13" s="25">
        <v>3</v>
      </c>
      <c r="J13" s="42">
        <f>IF(I13="","",VLOOKUP(I13,Tabel!$A$1:$B$106,2,FALSE))</f>
        <v>185</v>
      </c>
      <c r="K13" s="11">
        <v>2</v>
      </c>
      <c r="L13" s="42">
        <f>IF(K13="","",VLOOKUP(K13,Tabel!$A$1:$B$106,2,FALSE))</f>
        <v>190</v>
      </c>
      <c r="M13" s="11">
        <v>2</v>
      </c>
      <c r="N13" s="42">
        <f>IF(M13="","",VLOOKUP(M13,Tabel!$A$1:$B$106,2,FALSE))</f>
        <v>190</v>
      </c>
      <c r="O13" s="11">
        <v>1</v>
      </c>
      <c r="P13" s="42">
        <f>IF(O13="","",VLOOKUP(O13,Tabel!$A$1:$B$106,2,FALSE))</f>
        <v>200</v>
      </c>
      <c r="Q13" s="11">
        <v>3</v>
      </c>
      <c r="R13" s="42">
        <f>IF(Q13="","",VLOOKUP(Q13,Tabel!$A$1:$B$106,2,FALSE))</f>
        <v>185</v>
      </c>
      <c r="S13" s="12">
        <v>4</v>
      </c>
      <c r="T13" s="42">
        <f>IF(S13="","",VLOOKUP(S13,Tabel!$A$1:$B$106,2,FALSE))</f>
        <v>180</v>
      </c>
      <c r="U13" s="12">
        <v>3</v>
      </c>
      <c r="V13" s="42">
        <f>IF(U13="","",VLOOKUP(U13,Tabel!$A$1:$B$106,2,FALSE))</f>
        <v>185</v>
      </c>
      <c r="W13" s="86">
        <f t="shared" si="0"/>
        <v>1680</v>
      </c>
      <c r="X13" s="86">
        <f t="shared" si="1"/>
        <v>30</v>
      </c>
      <c r="Y13" s="96">
        <f>SUMPRODUCT(LARGE(AA13:AI13,{1,2,3,4,5,6}))+X13</f>
        <v>1170</v>
      </c>
      <c r="Z13" s="115">
        <f t="shared" si="2"/>
        <v>9</v>
      </c>
      <c r="AA13" s="90">
        <f aca="true" t="shared" si="3" ref="AA13:AA51">F13</f>
        <v>175</v>
      </c>
      <c r="AB13" s="90">
        <f aca="true" t="shared" si="4" ref="AB13:AB51">H13</f>
        <v>190</v>
      </c>
      <c r="AC13" s="89">
        <f aca="true" t="shared" si="5" ref="AC13:AC51">J13</f>
        <v>185</v>
      </c>
      <c r="AD13" s="89">
        <f aca="true" t="shared" si="6" ref="AD13:AD51">L13</f>
        <v>190</v>
      </c>
      <c r="AE13" s="90">
        <f aca="true" t="shared" si="7" ref="AE13:AE51">N13</f>
        <v>190</v>
      </c>
      <c r="AF13" s="90">
        <f aca="true" t="shared" si="8" ref="AF13:AF51">P13</f>
        <v>200</v>
      </c>
      <c r="AG13" s="90">
        <f aca="true" t="shared" si="9" ref="AG13:AG51">R13</f>
        <v>185</v>
      </c>
      <c r="AH13" s="90">
        <f aca="true" t="shared" si="10" ref="AH13:AH51">T13</f>
        <v>180</v>
      </c>
      <c r="AI13" s="90">
        <f aca="true" t="shared" si="11" ref="AI13:AI51">V13</f>
        <v>185</v>
      </c>
    </row>
    <row r="14" spans="1:35" ht="15.75" customHeight="1">
      <c r="A14" s="12">
        <v>4</v>
      </c>
      <c r="B14" s="19" t="s">
        <v>148</v>
      </c>
      <c r="C14" s="25">
        <v>62</v>
      </c>
      <c r="D14" s="19" t="s">
        <v>36</v>
      </c>
      <c r="E14" s="25">
        <v>6</v>
      </c>
      <c r="F14" s="42">
        <f>IF(E14="","",VLOOKUP(E14,Tabel!$A$1:$B$106,2,FALSE))</f>
        <v>170</v>
      </c>
      <c r="G14" s="25">
        <v>5</v>
      </c>
      <c r="H14" s="42">
        <f>IF(G14="","",VLOOKUP(G14,Tabel!$A$1:$B$106,2,FALSE))</f>
        <v>175</v>
      </c>
      <c r="I14" s="25">
        <v>6</v>
      </c>
      <c r="J14" s="42">
        <f>IF(I14="","",VLOOKUP(I14,Tabel!$A$1:$B$106,2,FALSE))</f>
        <v>170</v>
      </c>
      <c r="K14" s="11">
        <v>4</v>
      </c>
      <c r="L14" s="42">
        <f>IF(K14="","",VLOOKUP(K14,Tabel!$A$1:$B$106,2,FALSE))</f>
        <v>180</v>
      </c>
      <c r="M14" s="11">
        <v>3</v>
      </c>
      <c r="N14" s="42">
        <f>IF(M14="","",VLOOKUP(M14,Tabel!$A$1:$B$106,2,FALSE))</f>
        <v>185</v>
      </c>
      <c r="O14" s="11">
        <v>3</v>
      </c>
      <c r="P14" s="42">
        <f>IF(O14="","",VLOOKUP(O14,Tabel!$A$1:$B$106,2,FALSE))</f>
        <v>185</v>
      </c>
      <c r="Q14" s="11">
        <v>4</v>
      </c>
      <c r="R14" s="42">
        <f>IF(Q14="","",VLOOKUP(Q14,Tabel!$A$1:$B$106,2,FALSE))</f>
        <v>180</v>
      </c>
      <c r="S14" s="12"/>
      <c r="T14" s="42"/>
      <c r="U14" s="12"/>
      <c r="V14" s="42"/>
      <c r="W14" s="86">
        <f t="shared" si="0"/>
        <v>1245</v>
      </c>
      <c r="X14" s="86">
        <f t="shared" si="1"/>
        <v>5</v>
      </c>
      <c r="Y14" s="96">
        <f>SUMPRODUCT(LARGE(AA14:AI14,{1,2,3,4,5,6}))+X14</f>
        <v>1080</v>
      </c>
      <c r="Z14" s="115">
        <f t="shared" si="2"/>
        <v>7</v>
      </c>
      <c r="AA14" s="90">
        <f t="shared" si="3"/>
        <v>170</v>
      </c>
      <c r="AB14" s="90">
        <f t="shared" si="4"/>
        <v>175</v>
      </c>
      <c r="AC14" s="89">
        <f t="shared" si="5"/>
        <v>170</v>
      </c>
      <c r="AD14" s="89">
        <f t="shared" si="6"/>
        <v>180</v>
      </c>
      <c r="AE14" s="90">
        <f t="shared" si="7"/>
        <v>185</v>
      </c>
      <c r="AF14" s="90">
        <f t="shared" si="8"/>
        <v>185</v>
      </c>
      <c r="AG14" s="90">
        <f t="shared" si="9"/>
        <v>180</v>
      </c>
      <c r="AH14" s="90">
        <f t="shared" si="10"/>
        <v>0</v>
      </c>
      <c r="AI14" s="90">
        <f t="shared" si="11"/>
        <v>0</v>
      </c>
    </row>
    <row r="15" spans="1:35" ht="15.75" customHeight="1">
      <c r="A15" s="12">
        <v>5</v>
      </c>
      <c r="B15" s="26" t="s">
        <v>153</v>
      </c>
      <c r="C15" s="29">
        <v>59</v>
      </c>
      <c r="D15" s="26" t="s">
        <v>32</v>
      </c>
      <c r="E15" s="29">
        <v>7</v>
      </c>
      <c r="F15" s="42">
        <f>IF(E15="","",VLOOKUP(E15,Tabel!$A$1:$B$106,2,FALSE))</f>
        <v>165</v>
      </c>
      <c r="G15" s="25">
        <v>10</v>
      </c>
      <c r="H15" s="42">
        <f>IF(G15="","",VLOOKUP(G15,Tabel!$A$1:$B$106,2,FALSE))</f>
        <v>150</v>
      </c>
      <c r="I15" s="25">
        <v>11</v>
      </c>
      <c r="J15" s="42">
        <f>IF(I15="","",VLOOKUP(I15,Tabel!$A$1:$B$106,2,FALSE))</f>
        <v>146</v>
      </c>
      <c r="K15" s="11">
        <v>8</v>
      </c>
      <c r="L15" s="42">
        <f>IF(K15="","",VLOOKUP(K15,Tabel!$A$1:$B$106,2,FALSE))</f>
        <v>160</v>
      </c>
      <c r="M15" s="11">
        <v>4</v>
      </c>
      <c r="N15" s="42">
        <f>IF(M15="","",VLOOKUP(M15,Tabel!$A$1:$B$106,2,FALSE))</f>
        <v>180</v>
      </c>
      <c r="O15" s="11">
        <v>4</v>
      </c>
      <c r="P15" s="42">
        <f>IF(O15="","",VLOOKUP(O15,Tabel!$A$1:$B$106,2,FALSE))</f>
        <v>180</v>
      </c>
      <c r="Q15" s="11"/>
      <c r="R15" s="42"/>
      <c r="S15" s="12">
        <v>8</v>
      </c>
      <c r="T15" s="42">
        <f>IF(S15="","",VLOOKUP(S15,Tabel!$A$1:$B$106,2,FALSE))</f>
        <v>160</v>
      </c>
      <c r="U15" s="12">
        <v>5</v>
      </c>
      <c r="V15" s="42">
        <f>IF(U15="","",VLOOKUP(U15,Tabel!$A$1:$B$106,2,FALSE))</f>
        <v>175</v>
      </c>
      <c r="W15" s="86">
        <f t="shared" si="0"/>
        <v>1316</v>
      </c>
      <c r="X15" s="86">
        <f t="shared" si="1"/>
        <v>15</v>
      </c>
      <c r="Y15" s="96">
        <f>SUMPRODUCT(LARGE(AA15:AI15,{1,2,3,4,5,6}))+X15</f>
        <v>1035</v>
      </c>
      <c r="Z15" s="115">
        <f t="shared" si="2"/>
        <v>8</v>
      </c>
      <c r="AA15" s="90">
        <f t="shared" si="3"/>
        <v>165</v>
      </c>
      <c r="AB15" s="90">
        <f t="shared" si="4"/>
        <v>150</v>
      </c>
      <c r="AC15" s="89">
        <f t="shared" si="5"/>
        <v>146</v>
      </c>
      <c r="AD15" s="89">
        <f t="shared" si="6"/>
        <v>160</v>
      </c>
      <c r="AE15" s="90">
        <f t="shared" si="7"/>
        <v>180</v>
      </c>
      <c r="AF15" s="90">
        <f t="shared" si="8"/>
        <v>180</v>
      </c>
      <c r="AG15" s="90">
        <f t="shared" si="9"/>
        <v>0</v>
      </c>
      <c r="AH15" s="90">
        <f t="shared" si="10"/>
        <v>160</v>
      </c>
      <c r="AI15" s="90">
        <f t="shared" si="11"/>
        <v>175</v>
      </c>
    </row>
    <row r="16" spans="1:35" ht="15.75" customHeight="1">
      <c r="A16" s="12">
        <v>6</v>
      </c>
      <c r="B16" s="26" t="s">
        <v>154</v>
      </c>
      <c r="C16" s="29">
        <v>62</v>
      </c>
      <c r="D16" s="26" t="s">
        <v>25</v>
      </c>
      <c r="E16" s="29"/>
      <c r="F16" s="42">
        <f>IF(E16="","",VLOOKUP(E16,Tabel!$A$1:$B$106,2,FALSE))</f>
      </c>
      <c r="G16" s="25"/>
      <c r="H16" s="42">
        <f>IF(G16="","",VLOOKUP(G16,Tabel!$A$1:$B$106,2,FALSE))</f>
      </c>
      <c r="I16" s="25">
        <v>9</v>
      </c>
      <c r="J16" s="42">
        <f>IF(I16="","",VLOOKUP(I16,Tabel!$A$1:$B$106,2,FALSE))</f>
        <v>155</v>
      </c>
      <c r="K16" s="11"/>
      <c r="L16" s="42">
        <f>IF(K16="","",VLOOKUP(K16,Tabel!$A$1:$B$106,2,FALSE))</f>
      </c>
      <c r="M16" s="11">
        <v>5</v>
      </c>
      <c r="N16" s="42">
        <f>IF(M16="","",VLOOKUP(M16,Tabel!$A$1:$B$106,2,FALSE))</f>
        <v>175</v>
      </c>
      <c r="O16" s="11">
        <v>6</v>
      </c>
      <c r="P16" s="42">
        <f>IF(O16="","",VLOOKUP(O16,Tabel!$A$1:$B$106,2,FALSE))</f>
        <v>170</v>
      </c>
      <c r="Q16" s="11">
        <v>5</v>
      </c>
      <c r="R16" s="42">
        <f>IF(Q16="","",VLOOKUP(Q16,Tabel!$A$1:$B$106,2,FALSE))</f>
        <v>175</v>
      </c>
      <c r="S16" s="12">
        <v>10</v>
      </c>
      <c r="T16" s="42">
        <f>IF(S16="","",VLOOKUP(S16,Tabel!$A$1:$B$106,2,FALSE))</f>
        <v>150</v>
      </c>
      <c r="U16" s="12">
        <v>8</v>
      </c>
      <c r="V16" s="42">
        <f>IF(U16="","",VLOOKUP(U16,Tabel!$A$1:$B$106,2,FALSE))</f>
        <v>160</v>
      </c>
      <c r="W16" s="86">
        <f t="shared" si="0"/>
        <v>985</v>
      </c>
      <c r="X16" s="86">
        <f t="shared" si="1"/>
        <v>0</v>
      </c>
      <c r="Y16" s="96">
        <f>SUMPRODUCT(LARGE(AA16:AI16,{1,2,3,4,5,6}))+X16</f>
        <v>985</v>
      </c>
      <c r="Z16" s="115">
        <f t="shared" si="2"/>
        <v>6</v>
      </c>
      <c r="AA16" s="90">
        <f t="shared" si="3"/>
      </c>
      <c r="AB16" s="90">
        <f t="shared" si="4"/>
      </c>
      <c r="AC16" s="89">
        <f t="shared" si="5"/>
        <v>155</v>
      </c>
      <c r="AD16" s="89">
        <f t="shared" si="6"/>
      </c>
      <c r="AE16" s="90">
        <f t="shared" si="7"/>
        <v>175</v>
      </c>
      <c r="AF16" s="90">
        <f t="shared" si="8"/>
        <v>170</v>
      </c>
      <c r="AG16" s="90">
        <f t="shared" si="9"/>
        <v>175</v>
      </c>
      <c r="AH16" s="90">
        <f t="shared" si="10"/>
        <v>150</v>
      </c>
      <c r="AI16" s="90">
        <f t="shared" si="11"/>
        <v>160</v>
      </c>
    </row>
    <row r="17" spans="1:35" ht="15.75" customHeight="1">
      <c r="A17" s="12">
        <v>7</v>
      </c>
      <c r="B17" s="26" t="s">
        <v>188</v>
      </c>
      <c r="C17" s="29">
        <v>62</v>
      </c>
      <c r="D17" s="26" t="s">
        <v>23</v>
      </c>
      <c r="E17" s="29">
        <v>10</v>
      </c>
      <c r="F17" s="42">
        <f>IF(E17="","",VLOOKUP(E17,Tabel!$A$1:$B$106,2,FALSE))</f>
        <v>150</v>
      </c>
      <c r="G17" s="25">
        <v>8</v>
      </c>
      <c r="H17" s="42">
        <f>IF(G17="","",VLOOKUP(G17,Tabel!$A$1:$B$106,2,FALSE))</f>
        <v>160</v>
      </c>
      <c r="I17" s="25">
        <v>12</v>
      </c>
      <c r="J17" s="42">
        <f>IF(I17="","",VLOOKUP(I17,Tabel!$A$1:$B$106,2,FALSE))</f>
        <v>142</v>
      </c>
      <c r="K17" s="11"/>
      <c r="L17" s="42">
        <f>IF(K17="","",VLOOKUP(K17,Tabel!$A$1:$B$106,2,FALSE))</f>
      </c>
      <c r="M17" s="11">
        <v>6</v>
      </c>
      <c r="N17" s="42">
        <f>IF(M17="","",VLOOKUP(M17,Tabel!$A$1:$B$106,2,FALSE))</f>
        <v>170</v>
      </c>
      <c r="O17" s="11">
        <v>5</v>
      </c>
      <c r="P17" s="42">
        <f>IF(O17="","",VLOOKUP(O17,Tabel!$A$1:$B$106,2,FALSE))</f>
        <v>175</v>
      </c>
      <c r="Q17" s="11"/>
      <c r="R17" s="42"/>
      <c r="S17" s="12">
        <v>7</v>
      </c>
      <c r="T17" s="42">
        <f>IF(S17="","",VLOOKUP(S17,Tabel!$A$1:$B$106,2,FALSE))</f>
        <v>165</v>
      </c>
      <c r="U17" s="12">
        <v>9</v>
      </c>
      <c r="V17" s="42">
        <f>IF(U17="","",VLOOKUP(U17,Tabel!$A$1:$B$106,2,FALSE))</f>
        <v>155</v>
      </c>
      <c r="W17" s="86">
        <f t="shared" si="0"/>
        <v>1117</v>
      </c>
      <c r="X17" s="86">
        <f t="shared" si="1"/>
        <v>5</v>
      </c>
      <c r="Y17" s="96">
        <f>SUMPRODUCT(LARGE(AA17:AI17,{1,2,3,4,5,6}))+X17</f>
        <v>980</v>
      </c>
      <c r="Z17" s="115">
        <f t="shared" si="2"/>
        <v>7</v>
      </c>
      <c r="AA17" s="90">
        <f t="shared" si="3"/>
        <v>150</v>
      </c>
      <c r="AB17" s="90">
        <f t="shared" si="4"/>
        <v>160</v>
      </c>
      <c r="AC17" s="89">
        <f t="shared" si="5"/>
        <v>142</v>
      </c>
      <c r="AD17" s="89">
        <f t="shared" si="6"/>
      </c>
      <c r="AE17" s="90">
        <f t="shared" si="7"/>
        <v>170</v>
      </c>
      <c r="AF17" s="90">
        <f t="shared" si="8"/>
        <v>175</v>
      </c>
      <c r="AG17" s="90">
        <f t="shared" si="9"/>
        <v>0</v>
      </c>
      <c r="AH17" s="90">
        <f t="shared" si="10"/>
        <v>165</v>
      </c>
      <c r="AI17" s="90">
        <f t="shared" si="11"/>
        <v>155</v>
      </c>
    </row>
    <row r="18" spans="1:35" ht="15.75" customHeight="1">
      <c r="A18" s="12">
        <v>8</v>
      </c>
      <c r="B18" s="19" t="s">
        <v>150</v>
      </c>
      <c r="C18" s="25">
        <v>55</v>
      </c>
      <c r="D18" s="19" t="s">
        <v>36</v>
      </c>
      <c r="E18" s="25">
        <v>11</v>
      </c>
      <c r="F18" s="42">
        <f>IF(E18="","",VLOOKUP(E18,Tabel!$A$1:$B$106,2,FALSE))</f>
        <v>146</v>
      </c>
      <c r="G18" s="25">
        <v>9</v>
      </c>
      <c r="H18" s="42">
        <f>IF(G18="","",VLOOKUP(G18,Tabel!$A$1:$B$106,2,FALSE))</f>
        <v>155</v>
      </c>
      <c r="I18" s="25">
        <v>13</v>
      </c>
      <c r="J18" s="42">
        <f>IF(I18="","",VLOOKUP(I18,Tabel!$A$1:$B$106,2,FALSE))</f>
        <v>138</v>
      </c>
      <c r="K18" s="11">
        <v>10</v>
      </c>
      <c r="L18" s="42">
        <f>IF(K18="","",VLOOKUP(K18,Tabel!$A$1:$B$106,2,FALSE))</f>
        <v>150</v>
      </c>
      <c r="M18" s="11">
        <v>10</v>
      </c>
      <c r="N18" s="42">
        <f>IF(M18="","",VLOOKUP(M18,Tabel!$A$1:$B$106,2,FALSE))</f>
        <v>150</v>
      </c>
      <c r="O18" s="11">
        <v>12</v>
      </c>
      <c r="P18" s="42">
        <f>IF(O18="","",VLOOKUP(O18,Tabel!$A$1:$B$106,2,FALSE))</f>
        <v>142</v>
      </c>
      <c r="Q18" s="11">
        <v>8</v>
      </c>
      <c r="R18" s="42">
        <f>IF(Q18="","",VLOOKUP(Q18,Tabel!$A$1:$B$106,2,FALSE))</f>
        <v>160</v>
      </c>
      <c r="S18" s="12">
        <v>11</v>
      </c>
      <c r="T18" s="42">
        <f>IF(S18="","",VLOOKUP(S18,Tabel!$A$1:$B$106,2,FALSE))</f>
        <v>146</v>
      </c>
      <c r="U18" s="12">
        <v>10</v>
      </c>
      <c r="V18" s="42">
        <f>IF(U18="","",VLOOKUP(U18,Tabel!$A$1:$B$106,2,FALSE))</f>
        <v>150</v>
      </c>
      <c r="W18" s="86">
        <f t="shared" si="0"/>
        <v>1337</v>
      </c>
      <c r="X18" s="86">
        <f t="shared" si="1"/>
        <v>30</v>
      </c>
      <c r="Y18" s="96">
        <f>SUMPRODUCT(LARGE(AA18:AI18,{1,2,3,4,5,6}))+X18</f>
        <v>941</v>
      </c>
      <c r="Z18" s="115">
        <f t="shared" si="2"/>
        <v>9</v>
      </c>
      <c r="AA18" s="90">
        <f t="shared" si="3"/>
        <v>146</v>
      </c>
      <c r="AB18" s="90">
        <f t="shared" si="4"/>
        <v>155</v>
      </c>
      <c r="AC18" s="89">
        <f t="shared" si="5"/>
        <v>138</v>
      </c>
      <c r="AD18" s="89">
        <f t="shared" si="6"/>
        <v>150</v>
      </c>
      <c r="AE18" s="90">
        <f t="shared" si="7"/>
        <v>150</v>
      </c>
      <c r="AF18" s="90">
        <f t="shared" si="8"/>
        <v>142</v>
      </c>
      <c r="AG18" s="90">
        <f t="shared" si="9"/>
        <v>160</v>
      </c>
      <c r="AH18" s="90">
        <f t="shared" si="10"/>
        <v>146</v>
      </c>
      <c r="AI18" s="90">
        <f t="shared" si="11"/>
        <v>150</v>
      </c>
    </row>
    <row r="19" spans="1:35" ht="15.75" customHeight="1">
      <c r="A19" s="12">
        <v>9</v>
      </c>
      <c r="B19" s="19" t="s">
        <v>149</v>
      </c>
      <c r="C19" s="25">
        <v>57</v>
      </c>
      <c r="D19" s="19" t="s">
        <v>23</v>
      </c>
      <c r="E19" s="25">
        <v>9</v>
      </c>
      <c r="F19" s="42">
        <f>IF(E19="","",VLOOKUP(E19,Tabel!$A$1:$B$106,2,FALSE))</f>
        <v>155</v>
      </c>
      <c r="G19" s="25">
        <v>7</v>
      </c>
      <c r="H19" s="42">
        <f>IF(G19="","",VLOOKUP(G19,Tabel!$A$1:$B$106,2,FALSE))</f>
        <v>165</v>
      </c>
      <c r="I19" s="25">
        <v>10</v>
      </c>
      <c r="J19" s="42">
        <f>IF(I19="","",VLOOKUP(I19,Tabel!$A$1:$B$106,2,FALSE))</f>
        <v>150</v>
      </c>
      <c r="K19" s="11">
        <v>9</v>
      </c>
      <c r="L19" s="42">
        <f>IF(K19="","",VLOOKUP(K19,Tabel!$A$1:$B$106,2,FALSE))</f>
        <v>155</v>
      </c>
      <c r="M19" s="11">
        <v>9</v>
      </c>
      <c r="N19" s="42">
        <f>IF(M19="","",VLOOKUP(M19,Tabel!$A$1:$B$106,2,FALSE))</f>
        <v>155</v>
      </c>
      <c r="O19" s="11">
        <v>9</v>
      </c>
      <c r="P19" s="42">
        <f>IF(O19="","",VLOOKUP(O19,Tabel!$A$1:$B$106,2,FALSE))</f>
        <v>155</v>
      </c>
      <c r="Q19" s="11" t="s">
        <v>14</v>
      </c>
      <c r="R19" s="42"/>
      <c r="S19" s="12"/>
      <c r="T19" s="42"/>
      <c r="U19" s="12"/>
      <c r="V19" s="42"/>
      <c r="W19" s="86">
        <f t="shared" si="0"/>
        <v>935</v>
      </c>
      <c r="X19" s="86">
        <f t="shared" si="1"/>
        <v>0</v>
      </c>
      <c r="Y19" s="96">
        <f>SUMPRODUCT(LARGE(AA19:AI19,{1,2,3,4,5,6}))+X19</f>
        <v>935</v>
      </c>
      <c r="Z19" s="115">
        <f t="shared" si="2"/>
        <v>7</v>
      </c>
      <c r="AA19" s="90">
        <f t="shared" si="3"/>
        <v>155</v>
      </c>
      <c r="AB19" s="90">
        <f t="shared" si="4"/>
        <v>165</v>
      </c>
      <c r="AC19" s="89">
        <f t="shared" si="5"/>
        <v>150</v>
      </c>
      <c r="AD19" s="89">
        <f t="shared" si="6"/>
        <v>155</v>
      </c>
      <c r="AE19" s="90">
        <f t="shared" si="7"/>
        <v>155</v>
      </c>
      <c r="AF19" s="90">
        <f t="shared" si="8"/>
        <v>155</v>
      </c>
      <c r="AG19" s="90">
        <f t="shared" si="9"/>
        <v>0</v>
      </c>
      <c r="AH19" s="90">
        <f t="shared" si="10"/>
        <v>0</v>
      </c>
      <c r="AI19" s="90">
        <f t="shared" si="11"/>
        <v>0</v>
      </c>
    </row>
    <row r="20" spans="1:35" ht="15.75" customHeight="1">
      <c r="A20" s="12">
        <v>10</v>
      </c>
      <c r="B20" s="26" t="s">
        <v>190</v>
      </c>
      <c r="C20" s="29">
        <v>62</v>
      </c>
      <c r="D20" s="26" t="s">
        <v>33</v>
      </c>
      <c r="E20" s="29">
        <v>13</v>
      </c>
      <c r="F20" s="42">
        <f>IF(E20="","",VLOOKUP(E20,Tabel!$A$1:$B$106,2,FALSE))</f>
        <v>138</v>
      </c>
      <c r="G20" s="25">
        <v>14</v>
      </c>
      <c r="H20" s="42">
        <f>IF(G20="","",VLOOKUP(G20,Tabel!$A$1:$B$106,2,FALSE))</f>
        <v>134</v>
      </c>
      <c r="I20" s="25">
        <v>17</v>
      </c>
      <c r="J20" s="42">
        <f>IF(I20="","",VLOOKUP(I20,Tabel!$A$1:$B$106,2,FALSE))</f>
        <v>122</v>
      </c>
      <c r="K20" s="11">
        <v>15</v>
      </c>
      <c r="L20" s="42">
        <f>IF(K20="","",VLOOKUP(K20,Tabel!$A$1:$B$106,2,FALSE))</f>
        <v>130</v>
      </c>
      <c r="M20" s="11">
        <v>14</v>
      </c>
      <c r="N20" s="42">
        <f>IF(M20="","",VLOOKUP(M20,Tabel!$A$1:$B$106,2,FALSE))</f>
        <v>134</v>
      </c>
      <c r="O20" s="11">
        <v>13</v>
      </c>
      <c r="P20" s="42">
        <f>IF(O20="","",VLOOKUP(O20,Tabel!$A$1:$B$106,2,FALSE))</f>
        <v>138</v>
      </c>
      <c r="Q20" s="11">
        <v>12</v>
      </c>
      <c r="R20" s="42">
        <f>IF(Q20="","",VLOOKUP(Q20,Tabel!$A$1:$B$106,2,FALSE))</f>
        <v>142</v>
      </c>
      <c r="S20" s="12">
        <v>13</v>
      </c>
      <c r="T20" s="42">
        <f>IF(S20="","",VLOOKUP(S20,Tabel!$A$1:$B$106,2,FALSE))</f>
        <v>138</v>
      </c>
      <c r="U20" s="12">
        <v>11</v>
      </c>
      <c r="V20" s="42">
        <f>IF(U20="","",VLOOKUP(U20,Tabel!$A$1:$B$106,2,FALSE))</f>
        <v>146</v>
      </c>
      <c r="W20" s="86">
        <f t="shared" si="0"/>
        <v>1222</v>
      </c>
      <c r="X20" s="86">
        <f t="shared" si="1"/>
        <v>30</v>
      </c>
      <c r="Y20" s="96">
        <f>SUMPRODUCT(LARGE(AA20:AI20,{1,2,3,4,5,6}))+X20</f>
        <v>866</v>
      </c>
      <c r="Z20" s="115">
        <f t="shared" si="2"/>
        <v>9</v>
      </c>
      <c r="AA20" s="90">
        <f t="shared" si="3"/>
        <v>138</v>
      </c>
      <c r="AB20" s="90">
        <f t="shared" si="4"/>
        <v>134</v>
      </c>
      <c r="AC20" s="89">
        <f t="shared" si="5"/>
        <v>122</v>
      </c>
      <c r="AD20" s="89">
        <f t="shared" si="6"/>
        <v>130</v>
      </c>
      <c r="AE20" s="90">
        <f t="shared" si="7"/>
        <v>134</v>
      </c>
      <c r="AF20" s="90">
        <f t="shared" si="8"/>
        <v>138</v>
      </c>
      <c r="AG20" s="90">
        <f t="shared" si="9"/>
        <v>142</v>
      </c>
      <c r="AH20" s="90">
        <f t="shared" si="10"/>
        <v>138</v>
      </c>
      <c r="AI20" s="90">
        <f t="shared" si="11"/>
        <v>146</v>
      </c>
    </row>
    <row r="21" spans="1:35" ht="15.75" customHeight="1">
      <c r="A21" s="12">
        <v>11</v>
      </c>
      <c r="B21" s="26" t="s">
        <v>155</v>
      </c>
      <c r="C21" s="29">
        <v>54</v>
      </c>
      <c r="D21" s="26" t="s">
        <v>36</v>
      </c>
      <c r="E21" s="29"/>
      <c r="F21" s="42">
        <f>IF(E21="","",VLOOKUP(E21,Tabel!$A$1:$B$106,2,FALSE))</f>
      </c>
      <c r="G21" s="25"/>
      <c r="H21" s="42">
        <f>IF(G21="","",VLOOKUP(G21,Tabel!$A$1:$B$106,2,FALSE))</f>
      </c>
      <c r="I21" s="25">
        <v>15</v>
      </c>
      <c r="J21" s="42">
        <f>IF(I21="","",VLOOKUP(I21,Tabel!$A$1:$B$106,2,FALSE))</f>
        <v>130</v>
      </c>
      <c r="K21" s="11">
        <v>13</v>
      </c>
      <c r="L21" s="42">
        <f>IF(K21="","",VLOOKUP(K21,Tabel!$A$1:$B$106,2,FALSE))</f>
        <v>138</v>
      </c>
      <c r="M21" s="13">
        <v>12</v>
      </c>
      <c r="N21" s="42">
        <f>IF(M21="","",VLOOKUP(M21,Tabel!$A$1:$B$106,2,FALSE))</f>
        <v>142</v>
      </c>
      <c r="O21" s="11">
        <v>14</v>
      </c>
      <c r="P21" s="42">
        <f>IF(O21="","",VLOOKUP(O21,Tabel!$A$1:$B$106,2,FALSE))</f>
        <v>134</v>
      </c>
      <c r="Q21" s="13">
        <v>13</v>
      </c>
      <c r="R21" s="42">
        <f>IF(Q21="","",VLOOKUP(Q21,Tabel!$A$1:$B$106,2,FALSE))</f>
        <v>138</v>
      </c>
      <c r="S21" s="12">
        <v>14</v>
      </c>
      <c r="T21" s="42">
        <f>IF(S21="","",VLOOKUP(S21,Tabel!$A$1:$B$106,2,FALSE))</f>
        <v>134</v>
      </c>
      <c r="U21" s="12">
        <v>12</v>
      </c>
      <c r="V21" s="42">
        <f>IF(U21="","",VLOOKUP(U21,Tabel!$A$1:$B$106,2,FALSE))</f>
        <v>142</v>
      </c>
      <c r="W21" s="86">
        <f t="shared" si="0"/>
        <v>958</v>
      </c>
      <c r="X21" s="86">
        <f t="shared" si="1"/>
        <v>5</v>
      </c>
      <c r="Y21" s="96">
        <f>SUMPRODUCT(LARGE(AA21:AI21,{1,2,3,4,5,6}))+X21</f>
        <v>833</v>
      </c>
      <c r="Z21" s="115">
        <f t="shared" si="2"/>
        <v>7</v>
      </c>
      <c r="AA21" s="90">
        <f t="shared" si="3"/>
      </c>
      <c r="AB21" s="90">
        <f t="shared" si="4"/>
      </c>
      <c r="AC21" s="89">
        <f t="shared" si="5"/>
        <v>130</v>
      </c>
      <c r="AD21" s="89">
        <f t="shared" si="6"/>
        <v>138</v>
      </c>
      <c r="AE21" s="90">
        <f t="shared" si="7"/>
        <v>142</v>
      </c>
      <c r="AF21" s="90">
        <f t="shared" si="8"/>
        <v>134</v>
      </c>
      <c r="AG21" s="90">
        <f t="shared" si="9"/>
        <v>138</v>
      </c>
      <c r="AH21" s="90">
        <f t="shared" si="10"/>
        <v>134</v>
      </c>
      <c r="AI21" s="90">
        <f t="shared" si="11"/>
        <v>142</v>
      </c>
    </row>
    <row r="22" spans="1:35" ht="15.75" customHeight="1">
      <c r="A22" s="12">
        <v>12</v>
      </c>
      <c r="B22" s="26" t="s">
        <v>192</v>
      </c>
      <c r="C22" s="29">
        <v>58</v>
      </c>
      <c r="D22" s="26" t="s">
        <v>24</v>
      </c>
      <c r="E22" s="29"/>
      <c r="F22" s="42">
        <f>IF(E22="","",VLOOKUP(E22,Tabel!$A$1:$B$106,2,FALSE))</f>
      </c>
      <c r="G22" s="25">
        <v>13</v>
      </c>
      <c r="H22" s="42">
        <f>IF(G22="","",VLOOKUP(G22,Tabel!$A$1:$B$106,2,FALSE))</f>
        <v>138</v>
      </c>
      <c r="I22" s="25">
        <v>16</v>
      </c>
      <c r="J22" s="42">
        <f>IF(I22="","",VLOOKUP(I22,Tabel!$A$1:$B$106,2,FALSE))</f>
        <v>126</v>
      </c>
      <c r="K22" s="11">
        <v>17</v>
      </c>
      <c r="L22" s="42">
        <f>IF(K22="","",VLOOKUP(K22,Tabel!$A$1:$B$106,2,FALSE))</f>
        <v>122</v>
      </c>
      <c r="M22" s="11">
        <v>13</v>
      </c>
      <c r="N22" s="42">
        <f>IF(M22="","",VLOOKUP(M22,Tabel!$A$1:$B$106,2,FALSE))</f>
        <v>138</v>
      </c>
      <c r="O22" s="11"/>
      <c r="P22" s="42"/>
      <c r="Q22" s="11"/>
      <c r="R22" s="42"/>
      <c r="S22" s="12">
        <v>15</v>
      </c>
      <c r="T22" s="42">
        <f>IF(S22="","",VLOOKUP(S22,Tabel!$A$1:$B$106,2,FALSE))</f>
        <v>130</v>
      </c>
      <c r="U22" s="12">
        <v>14</v>
      </c>
      <c r="V22" s="42">
        <f>IF(U22="","",VLOOKUP(U22,Tabel!$A$1:$B$106,2,FALSE))</f>
        <v>134</v>
      </c>
      <c r="W22" s="86">
        <f t="shared" si="0"/>
        <v>788</v>
      </c>
      <c r="X22" s="86">
        <f t="shared" si="1"/>
        <v>0</v>
      </c>
      <c r="Y22" s="96">
        <f>SUMPRODUCT(LARGE(AA22:AI22,{1,2,3,4,5,6}))+X22</f>
        <v>788</v>
      </c>
      <c r="Z22" s="115">
        <f t="shared" si="2"/>
        <v>6</v>
      </c>
      <c r="AA22" s="90">
        <f t="shared" si="3"/>
      </c>
      <c r="AB22" s="90">
        <f t="shared" si="4"/>
        <v>138</v>
      </c>
      <c r="AC22" s="89">
        <f t="shared" si="5"/>
        <v>126</v>
      </c>
      <c r="AD22" s="89">
        <f t="shared" si="6"/>
        <v>122</v>
      </c>
      <c r="AE22" s="90">
        <f t="shared" si="7"/>
        <v>138</v>
      </c>
      <c r="AF22" s="90">
        <f t="shared" si="8"/>
        <v>0</v>
      </c>
      <c r="AG22" s="90">
        <f t="shared" si="9"/>
        <v>0</v>
      </c>
      <c r="AH22" s="90">
        <f t="shared" si="10"/>
        <v>130</v>
      </c>
      <c r="AI22" s="90">
        <f t="shared" si="11"/>
        <v>134</v>
      </c>
    </row>
    <row r="23" spans="1:35" ht="15.75" customHeight="1">
      <c r="A23" s="12">
        <v>13</v>
      </c>
      <c r="B23" s="73" t="s">
        <v>170</v>
      </c>
      <c r="C23" s="75">
        <v>63</v>
      </c>
      <c r="D23" s="73" t="s">
        <v>30</v>
      </c>
      <c r="E23" s="75">
        <v>14</v>
      </c>
      <c r="F23" s="76">
        <f>IF(E23="","",VLOOKUP(E23,Tabel!$A$1:$B$106,2,FALSE))</f>
        <v>134</v>
      </c>
      <c r="G23" s="75">
        <v>16</v>
      </c>
      <c r="H23" s="76">
        <f>IF(G23="","",VLOOKUP(G23,Tabel!$A$1:$B$106,2,FALSE))</f>
        <v>126</v>
      </c>
      <c r="I23" s="75">
        <v>19</v>
      </c>
      <c r="J23" s="76">
        <f>IF(I23="","",VLOOKUP(I23,Tabel!$A$1:$B$106,2,FALSE))</f>
        <v>114</v>
      </c>
      <c r="K23" s="78">
        <v>18</v>
      </c>
      <c r="L23" s="76">
        <f>IF(K23="","",VLOOKUP(K23,Tabel!$A$1:$B$106,2,FALSE))</f>
        <v>118</v>
      </c>
      <c r="M23" s="78">
        <v>16</v>
      </c>
      <c r="N23" s="76">
        <f>IF(M23="","",VLOOKUP(M23,Tabel!$A$1:$B$106,2,FALSE))</f>
        <v>126</v>
      </c>
      <c r="O23" s="78">
        <v>17</v>
      </c>
      <c r="P23" s="76">
        <f>IF(O23="","",VLOOKUP(O23,Tabel!$A$1:$B$106,2,FALSE))</f>
        <v>122</v>
      </c>
      <c r="Q23" s="78">
        <v>16</v>
      </c>
      <c r="R23" s="76">
        <f>IF(Q23="","",VLOOKUP(Q23,Tabel!$A$1:$B$106,2,FALSE))</f>
        <v>126</v>
      </c>
      <c r="S23" s="79">
        <v>20</v>
      </c>
      <c r="T23" s="76">
        <f>IF(S23="","",VLOOKUP(S23,Tabel!$A$1:$B$106,2,FALSE))</f>
        <v>110</v>
      </c>
      <c r="U23" s="79">
        <v>17</v>
      </c>
      <c r="V23" s="76">
        <f>IF(U23="","",VLOOKUP(U23,Tabel!$A$1:$B$106,2,FALSE))</f>
        <v>122</v>
      </c>
      <c r="W23" s="80">
        <f t="shared" si="0"/>
        <v>1098</v>
      </c>
      <c r="X23" s="80">
        <f t="shared" si="1"/>
        <v>30</v>
      </c>
      <c r="Y23" s="93">
        <f>SUMPRODUCT(LARGE(AA23:AI23,{1,2,3,4,5,6}))+X23</f>
        <v>786</v>
      </c>
      <c r="Z23" s="115">
        <f t="shared" si="2"/>
        <v>9</v>
      </c>
      <c r="AA23" s="90">
        <f t="shared" si="3"/>
        <v>134</v>
      </c>
      <c r="AB23" s="90">
        <f t="shared" si="4"/>
        <v>126</v>
      </c>
      <c r="AC23" s="89">
        <f t="shared" si="5"/>
        <v>114</v>
      </c>
      <c r="AD23" s="89">
        <f t="shared" si="6"/>
        <v>118</v>
      </c>
      <c r="AE23" s="90">
        <f t="shared" si="7"/>
        <v>126</v>
      </c>
      <c r="AF23" s="90">
        <f t="shared" si="8"/>
        <v>122</v>
      </c>
      <c r="AG23" s="90">
        <f t="shared" si="9"/>
        <v>126</v>
      </c>
      <c r="AH23" s="90">
        <f t="shared" si="10"/>
        <v>110</v>
      </c>
      <c r="AI23" s="90">
        <f t="shared" si="11"/>
        <v>122</v>
      </c>
    </row>
    <row r="24" spans="1:35" ht="15.75" customHeight="1">
      <c r="A24" s="12">
        <v>14</v>
      </c>
      <c r="B24" s="26" t="s">
        <v>157</v>
      </c>
      <c r="C24" s="29">
        <v>60</v>
      </c>
      <c r="D24" s="26" t="s">
        <v>24</v>
      </c>
      <c r="E24" s="29">
        <v>15</v>
      </c>
      <c r="F24" s="42">
        <f>IF(E24="","",VLOOKUP(E24,Tabel!$A$1:$B$106,2,FALSE))</f>
        <v>130</v>
      </c>
      <c r="G24" s="25"/>
      <c r="H24" s="42">
        <f>IF(G24="","",VLOOKUP(G24,Tabel!$A$1:$B$106,2,FALSE))</f>
      </c>
      <c r="I24" s="25">
        <v>20</v>
      </c>
      <c r="J24" s="42">
        <f>IF(I24="","",VLOOKUP(I24,Tabel!$A$1:$B$106,2,FALSE))</f>
        <v>110</v>
      </c>
      <c r="K24" s="11"/>
      <c r="L24" s="42">
        <f>IF(K24="","",VLOOKUP(K24,Tabel!$A$1:$B$106,2,FALSE))</f>
      </c>
      <c r="M24" s="11">
        <v>17</v>
      </c>
      <c r="N24" s="42">
        <f>IF(M24="","",VLOOKUP(M24,Tabel!$A$1:$B$106,2,FALSE))</f>
        <v>122</v>
      </c>
      <c r="O24" s="11"/>
      <c r="P24" s="42"/>
      <c r="Q24" s="11">
        <v>17</v>
      </c>
      <c r="R24" s="42">
        <f>IF(Q24="","",VLOOKUP(Q24,Tabel!$A$1:$B$106,2,FALSE))</f>
        <v>122</v>
      </c>
      <c r="S24" s="12">
        <v>21</v>
      </c>
      <c r="T24" s="42">
        <f>IF(S24="","",VLOOKUP(S24,Tabel!$A$1:$B$106,2,FALSE))</f>
        <v>107</v>
      </c>
      <c r="U24" s="12">
        <v>19</v>
      </c>
      <c r="V24" s="42">
        <f>IF(U24="","",VLOOKUP(U24,Tabel!$A$1:$B$106,2,FALSE))</f>
        <v>114</v>
      </c>
      <c r="W24" s="86">
        <f t="shared" si="0"/>
        <v>705</v>
      </c>
      <c r="X24" s="86">
        <f t="shared" si="1"/>
        <v>0</v>
      </c>
      <c r="Y24" s="96">
        <f>SUMPRODUCT(LARGE(AA24:AI24,{1,2,3,4,5,6}))+X24</f>
        <v>705</v>
      </c>
      <c r="Z24" s="115">
        <f t="shared" si="2"/>
        <v>6</v>
      </c>
      <c r="AA24" s="90">
        <f t="shared" si="3"/>
        <v>130</v>
      </c>
      <c r="AB24" s="90">
        <f t="shared" si="4"/>
      </c>
      <c r="AC24" s="89">
        <f t="shared" si="5"/>
        <v>110</v>
      </c>
      <c r="AD24" s="89">
        <f t="shared" si="6"/>
      </c>
      <c r="AE24" s="90">
        <f t="shared" si="7"/>
        <v>122</v>
      </c>
      <c r="AF24" s="90">
        <f t="shared" si="8"/>
        <v>0</v>
      </c>
      <c r="AG24" s="90">
        <f t="shared" si="9"/>
        <v>122</v>
      </c>
      <c r="AH24" s="90">
        <f t="shared" si="10"/>
        <v>107</v>
      </c>
      <c r="AI24" s="90">
        <f t="shared" si="11"/>
        <v>114</v>
      </c>
    </row>
    <row r="25" spans="1:35" ht="15.75" customHeight="1">
      <c r="A25" s="12"/>
      <c r="B25" s="26"/>
      <c r="C25" s="29"/>
      <c r="D25" s="26"/>
      <c r="E25" s="29"/>
      <c r="F25" s="42"/>
      <c r="G25" s="25"/>
      <c r="H25" s="42"/>
      <c r="I25" s="25"/>
      <c r="J25" s="42"/>
      <c r="K25" s="11"/>
      <c r="L25" s="42"/>
      <c r="M25" s="11"/>
      <c r="N25" s="42"/>
      <c r="O25" s="11"/>
      <c r="P25" s="42"/>
      <c r="Q25" s="11"/>
      <c r="R25" s="42"/>
      <c r="S25" s="12"/>
      <c r="T25" s="42"/>
      <c r="U25" s="12"/>
      <c r="V25" s="42"/>
      <c r="W25" s="86"/>
      <c r="X25" s="86"/>
      <c r="Y25" s="96"/>
      <c r="Z25" s="115"/>
      <c r="AA25" s="90"/>
      <c r="AB25" s="90"/>
      <c r="AC25" s="89"/>
      <c r="AD25" s="89"/>
      <c r="AE25" s="90"/>
      <c r="AF25" s="90"/>
      <c r="AG25" s="90"/>
      <c r="AH25" s="90"/>
      <c r="AI25" s="90"/>
    </row>
    <row r="26" spans="1:35" ht="15.75" customHeight="1">
      <c r="A26" s="12"/>
      <c r="B26" s="19" t="s">
        <v>191</v>
      </c>
      <c r="C26" s="25">
        <v>62</v>
      </c>
      <c r="D26" s="19" t="s">
        <v>40</v>
      </c>
      <c r="E26" s="25">
        <v>8</v>
      </c>
      <c r="F26" s="42">
        <f>IF(E26="","",VLOOKUP(E26,Tabel!$A$1:$B$106,2,FALSE))</f>
        <v>160</v>
      </c>
      <c r="G26" s="25">
        <v>6</v>
      </c>
      <c r="H26" s="42">
        <f>IF(G26="","",VLOOKUP(G26,Tabel!$A$1:$B$106,2,FALSE))</f>
        <v>170</v>
      </c>
      <c r="I26" s="25"/>
      <c r="J26" s="42">
        <f>IF(I26="","",VLOOKUP(I26,Tabel!$A$1:$B$106,2,FALSE))</f>
      </c>
      <c r="K26" s="11">
        <v>12</v>
      </c>
      <c r="L26" s="42">
        <f>IF(K26="","",VLOOKUP(K26,Tabel!$A$1:$B$106,2,FALSE))</f>
        <v>142</v>
      </c>
      <c r="M26" s="11">
        <v>7</v>
      </c>
      <c r="N26" s="42">
        <f>IF(M26="","",VLOOKUP(M26,Tabel!$A$1:$B$106,2,FALSE))</f>
        <v>165</v>
      </c>
      <c r="O26" s="11"/>
      <c r="P26" s="42"/>
      <c r="Q26" s="11"/>
      <c r="R26" s="42"/>
      <c r="S26" s="12"/>
      <c r="T26" s="42"/>
      <c r="U26" s="12"/>
      <c r="V26" s="42"/>
      <c r="W26" s="86">
        <f aca="true" t="shared" si="12" ref="W26:W63">SUM(F26,H26,J26,L26,N26,P26,R26,T26,V26)</f>
        <v>637</v>
      </c>
      <c r="X26" s="86">
        <f aca="true" t="shared" si="13" ref="X26:X36">IF(COUNT(F26,H26,J26,L26,N26,P26,R26,T26,V26)=7,5,IF(COUNT(F26,H26,J26,L26,N26,P26,R26,T26,V26)=8,15,IF(COUNT(F26,H26,J26,L26,N26,P26,R26,T26,V26)=9,30,0)))</f>
        <v>0</v>
      </c>
      <c r="Y26" s="96">
        <f>SUMPRODUCT(LARGE(AA26:AI26,{1,2,3,4,5,6}))+X26</f>
        <v>637</v>
      </c>
      <c r="Z26" s="115">
        <f aca="true" t="shared" si="14" ref="Z26:Z63">COUNTA(E26,G26,I26,K26,M26,O26,Q26,S26,U26)</f>
        <v>4</v>
      </c>
      <c r="AA26" s="90">
        <f t="shared" si="3"/>
        <v>160</v>
      </c>
      <c r="AB26" s="90">
        <f t="shared" si="4"/>
        <v>170</v>
      </c>
      <c r="AC26" s="89">
        <f t="shared" si="5"/>
      </c>
      <c r="AD26" s="89">
        <f t="shared" si="6"/>
        <v>142</v>
      </c>
      <c r="AE26" s="90">
        <f t="shared" si="7"/>
        <v>165</v>
      </c>
      <c r="AF26" s="90">
        <f t="shared" si="8"/>
        <v>0</v>
      </c>
      <c r="AG26" s="90">
        <f t="shared" si="9"/>
        <v>0</v>
      </c>
      <c r="AH26" s="90">
        <f t="shared" si="10"/>
        <v>0</v>
      </c>
      <c r="AI26" s="90">
        <f t="shared" si="11"/>
        <v>0</v>
      </c>
    </row>
    <row r="27" spans="1:35" ht="15.75" customHeight="1">
      <c r="A27" s="12"/>
      <c r="B27" s="19" t="s">
        <v>189</v>
      </c>
      <c r="C27" s="25">
        <v>60</v>
      </c>
      <c r="D27" s="19" t="s">
        <v>25</v>
      </c>
      <c r="E27" s="25">
        <v>12</v>
      </c>
      <c r="F27" s="42">
        <f>IF(E27="","",VLOOKUP(E27,Tabel!$A$1:$B$106,2,FALSE))</f>
        <v>142</v>
      </c>
      <c r="G27" s="25">
        <v>12</v>
      </c>
      <c r="H27" s="42">
        <f>IF(G27="","",VLOOKUP(G27,Tabel!$A$1:$B$106,2,FALSE))</f>
        <v>142</v>
      </c>
      <c r="I27" s="25">
        <v>14</v>
      </c>
      <c r="J27" s="42">
        <f>IF(I27="","",VLOOKUP(I27,Tabel!$A$1:$B$106,2,FALSE))</f>
        <v>134</v>
      </c>
      <c r="K27" s="11"/>
      <c r="L27" s="42">
        <f>IF(K27="","",VLOOKUP(K27,Tabel!$A$1:$B$106,2,FALSE))</f>
      </c>
      <c r="M27" s="11"/>
      <c r="N27" s="42">
        <f>IF(M27="","",VLOOKUP(M27,Tabel!$A$1:$B$106,2,FALSE))</f>
      </c>
      <c r="O27" s="11"/>
      <c r="P27" s="42"/>
      <c r="Q27" s="11">
        <v>10</v>
      </c>
      <c r="R27" s="42">
        <f>IF(Q27="","",VLOOKUP(Q27,Tabel!$A$1:$B$106,2,FALSE))</f>
        <v>150</v>
      </c>
      <c r="S27" s="12"/>
      <c r="T27" s="42"/>
      <c r="U27" s="12"/>
      <c r="V27" s="42"/>
      <c r="W27" s="86">
        <f t="shared" si="12"/>
        <v>568</v>
      </c>
      <c r="X27" s="86">
        <f t="shared" si="13"/>
        <v>0</v>
      </c>
      <c r="Y27" s="96">
        <f>SUMPRODUCT(LARGE(AA27:AI27,{1,2,3,4,5,6}))+X27</f>
        <v>568</v>
      </c>
      <c r="Z27" s="115">
        <f t="shared" si="14"/>
        <v>4</v>
      </c>
      <c r="AA27" s="90">
        <f t="shared" si="3"/>
        <v>142</v>
      </c>
      <c r="AB27" s="90">
        <f t="shared" si="4"/>
        <v>142</v>
      </c>
      <c r="AC27" s="89">
        <f t="shared" si="5"/>
        <v>134</v>
      </c>
      <c r="AD27" s="89">
        <f t="shared" si="6"/>
      </c>
      <c r="AE27" s="90">
        <f t="shared" si="7"/>
      </c>
      <c r="AF27" s="90">
        <f t="shared" si="8"/>
        <v>0</v>
      </c>
      <c r="AG27" s="90">
        <f t="shared" si="9"/>
        <v>150</v>
      </c>
      <c r="AH27" s="90">
        <f t="shared" si="10"/>
        <v>0</v>
      </c>
      <c r="AI27" s="90">
        <f t="shared" si="11"/>
        <v>0</v>
      </c>
    </row>
    <row r="28" spans="1:35" ht="15.75" customHeight="1">
      <c r="A28" s="12"/>
      <c r="B28" s="19" t="s">
        <v>683</v>
      </c>
      <c r="C28" s="30">
        <v>60</v>
      </c>
      <c r="D28" s="27" t="s">
        <v>619</v>
      </c>
      <c r="E28" s="25"/>
      <c r="F28" s="42"/>
      <c r="G28" s="25"/>
      <c r="H28" s="42"/>
      <c r="I28" s="25"/>
      <c r="J28" s="42"/>
      <c r="K28" s="11"/>
      <c r="L28" s="42"/>
      <c r="M28" s="11"/>
      <c r="N28" s="42"/>
      <c r="O28" s="11"/>
      <c r="P28" s="42"/>
      <c r="Q28" s="11">
        <v>11</v>
      </c>
      <c r="R28" s="42">
        <f>IF(Q28="","",VLOOKUP(Q28,Tabel!$A$1:$B$106,2,FALSE))</f>
        <v>146</v>
      </c>
      <c r="S28" s="12">
        <v>9</v>
      </c>
      <c r="T28" s="42">
        <f>IF(S28="","",VLOOKUP(S28,Tabel!$A$1:$B$106,2,FALSE))</f>
        <v>155</v>
      </c>
      <c r="U28" s="12">
        <v>6</v>
      </c>
      <c r="V28" s="42">
        <f>IF(U28="","",VLOOKUP(U28,Tabel!$A$1:$B$106,2,FALSE))</f>
        <v>170</v>
      </c>
      <c r="W28" s="86">
        <f t="shared" si="12"/>
        <v>471</v>
      </c>
      <c r="X28" s="86">
        <f t="shared" si="13"/>
        <v>0</v>
      </c>
      <c r="Y28" s="96">
        <f>SUMPRODUCT(LARGE(AA28:AI28,{1,2,3,4,5,6}))+X28</f>
        <v>471</v>
      </c>
      <c r="Z28" s="115">
        <f t="shared" si="14"/>
        <v>3</v>
      </c>
      <c r="AA28" s="90">
        <f t="shared" si="3"/>
        <v>0</v>
      </c>
      <c r="AB28" s="90">
        <f t="shared" si="4"/>
        <v>0</v>
      </c>
      <c r="AC28" s="89">
        <f t="shared" si="5"/>
        <v>0</v>
      </c>
      <c r="AD28" s="89">
        <f t="shared" si="6"/>
        <v>0</v>
      </c>
      <c r="AE28" s="90">
        <f t="shared" si="7"/>
        <v>0</v>
      </c>
      <c r="AF28" s="90">
        <f t="shared" si="8"/>
        <v>0</v>
      </c>
      <c r="AG28" s="90">
        <f t="shared" si="9"/>
        <v>146</v>
      </c>
      <c r="AH28" s="90">
        <f t="shared" si="10"/>
        <v>155</v>
      </c>
      <c r="AI28" s="90">
        <f t="shared" si="11"/>
        <v>170</v>
      </c>
    </row>
    <row r="29" spans="1:35" ht="15.75" customHeight="1">
      <c r="A29" s="12"/>
      <c r="B29" s="19" t="s">
        <v>172</v>
      </c>
      <c r="C29" s="25">
        <v>57</v>
      </c>
      <c r="D29" s="19" t="s">
        <v>36</v>
      </c>
      <c r="E29" s="25"/>
      <c r="F29" s="42">
        <f>IF(E29="","",VLOOKUP(E29,Tabel!$A$1:$B$106,2,FALSE))</f>
      </c>
      <c r="G29" s="25">
        <v>11</v>
      </c>
      <c r="H29" s="42">
        <f>IF(G29="","",VLOOKUP(G29,Tabel!$A$1:$B$106,2,FALSE))</f>
        <v>146</v>
      </c>
      <c r="I29" s="25" t="s">
        <v>166</v>
      </c>
      <c r="J29" s="42">
        <f>IF(I29="","",VLOOKUP(I29,Tabel!$A$1:$B$106,2,FALSE))</f>
        <v>0</v>
      </c>
      <c r="K29" s="11">
        <v>16</v>
      </c>
      <c r="L29" s="42">
        <f>IF(K29="","",VLOOKUP(K29,Tabel!$A$1:$B$106,2,FALSE))</f>
        <v>126</v>
      </c>
      <c r="M29" s="11"/>
      <c r="N29" s="42">
        <f>IF(M29="","",VLOOKUP(M29,Tabel!$A$1:$B$106,2,FALSE))</f>
      </c>
      <c r="O29" s="13"/>
      <c r="P29" s="42"/>
      <c r="Q29" s="13"/>
      <c r="R29" s="42"/>
      <c r="S29" s="12">
        <v>16</v>
      </c>
      <c r="T29" s="42">
        <f>IF(S29="","",VLOOKUP(S29,Tabel!$A$1:$B$106,2,FALSE))</f>
        <v>126</v>
      </c>
      <c r="U29" s="12"/>
      <c r="V29" s="42"/>
      <c r="W29" s="86">
        <f t="shared" si="12"/>
        <v>398</v>
      </c>
      <c r="X29" s="86">
        <f t="shared" si="13"/>
        <v>0</v>
      </c>
      <c r="Y29" s="96">
        <f>SUMPRODUCT(LARGE(AA29:AI29,{1,2,3,4,5,6}))+X29</f>
        <v>398</v>
      </c>
      <c r="Z29" s="115">
        <f t="shared" si="14"/>
        <v>4</v>
      </c>
      <c r="AA29" s="90">
        <f t="shared" si="3"/>
      </c>
      <c r="AB29" s="90">
        <f t="shared" si="4"/>
        <v>146</v>
      </c>
      <c r="AC29" s="89">
        <f t="shared" si="5"/>
        <v>0</v>
      </c>
      <c r="AD29" s="89">
        <f t="shared" si="6"/>
        <v>126</v>
      </c>
      <c r="AE29" s="90">
        <f t="shared" si="7"/>
      </c>
      <c r="AF29" s="90">
        <f t="shared" si="8"/>
        <v>0</v>
      </c>
      <c r="AG29" s="90">
        <f t="shared" si="9"/>
        <v>0</v>
      </c>
      <c r="AH29" s="90">
        <f t="shared" si="10"/>
        <v>126</v>
      </c>
      <c r="AI29" s="90">
        <f t="shared" si="11"/>
        <v>0</v>
      </c>
    </row>
    <row r="30" spans="1:35" ht="15.75" customHeight="1">
      <c r="A30" s="12"/>
      <c r="B30" s="19" t="s">
        <v>195</v>
      </c>
      <c r="C30" s="25">
        <v>61</v>
      </c>
      <c r="D30" s="19" t="s">
        <v>23</v>
      </c>
      <c r="E30" s="25">
        <v>2</v>
      </c>
      <c r="F30" s="42">
        <f>IF(E30="","",VLOOKUP(E30,Tabel!$A$1:$B$106,2,FALSE))</f>
        <v>190</v>
      </c>
      <c r="G30" s="25"/>
      <c r="H30" s="42">
        <f>IF(G30="","",VLOOKUP(G30,Tabel!$A$1:$B$106,2,FALSE))</f>
      </c>
      <c r="I30" s="25"/>
      <c r="J30" s="42">
        <f>IF(I30="","",VLOOKUP(I30,Tabel!$A$1:$B$106,2,FALSE))</f>
      </c>
      <c r="K30" s="11"/>
      <c r="L30" s="42">
        <f>IF(K30="","",VLOOKUP(K30,Tabel!$A$1:$B$106,2,FALSE))</f>
      </c>
      <c r="M30" s="11"/>
      <c r="N30" s="42"/>
      <c r="O30" s="11"/>
      <c r="P30" s="42"/>
      <c r="Q30" s="11"/>
      <c r="R30" s="42"/>
      <c r="S30" s="12">
        <v>1</v>
      </c>
      <c r="T30" s="42">
        <f>IF(S30="","",VLOOKUP(S30,Tabel!$A$1:$B$106,2,FALSE))</f>
        <v>200</v>
      </c>
      <c r="U30" s="12"/>
      <c r="V30" s="42"/>
      <c r="W30" s="86">
        <f t="shared" si="12"/>
        <v>390</v>
      </c>
      <c r="X30" s="86">
        <f t="shared" si="13"/>
        <v>0</v>
      </c>
      <c r="Y30" s="96">
        <f>SUMPRODUCT(LARGE(AA30:AI30,{1,2,3,4,5,6}))+X30</f>
        <v>390</v>
      </c>
      <c r="Z30" s="115">
        <f t="shared" si="14"/>
        <v>2</v>
      </c>
      <c r="AA30" s="90">
        <f t="shared" si="3"/>
        <v>190</v>
      </c>
      <c r="AB30" s="90">
        <f t="shared" si="4"/>
      </c>
      <c r="AC30" s="89">
        <f t="shared" si="5"/>
      </c>
      <c r="AD30" s="89">
        <f t="shared" si="6"/>
      </c>
      <c r="AE30" s="90">
        <f t="shared" si="7"/>
        <v>0</v>
      </c>
      <c r="AF30" s="90">
        <f t="shared" si="8"/>
        <v>0</v>
      </c>
      <c r="AG30" s="90">
        <f t="shared" si="9"/>
        <v>0</v>
      </c>
      <c r="AH30" s="90">
        <f t="shared" si="10"/>
        <v>200</v>
      </c>
      <c r="AI30" s="90">
        <f t="shared" si="11"/>
        <v>0</v>
      </c>
    </row>
    <row r="31" spans="1:35" ht="15.75" customHeight="1">
      <c r="A31" s="12"/>
      <c r="B31" s="34" t="s">
        <v>621</v>
      </c>
      <c r="C31" s="32">
        <v>63</v>
      </c>
      <c r="D31" s="31" t="s">
        <v>483</v>
      </c>
      <c r="E31" s="35"/>
      <c r="F31" s="42"/>
      <c r="G31" s="35"/>
      <c r="H31" s="42"/>
      <c r="I31" s="35"/>
      <c r="J31" s="42"/>
      <c r="K31" s="13"/>
      <c r="L31" s="42"/>
      <c r="M31" s="13">
        <v>15</v>
      </c>
      <c r="N31" s="42">
        <f>IF(M31="","",VLOOKUP(M31,Tabel!$A$1:$B$106,2,FALSE))</f>
        <v>130</v>
      </c>
      <c r="O31" s="13"/>
      <c r="P31" s="42"/>
      <c r="Q31" s="11">
        <v>14</v>
      </c>
      <c r="R31" s="42">
        <f>IF(Q31="","",VLOOKUP(Q31,Tabel!$A$1:$B$106,2,FALSE))</f>
        <v>134</v>
      </c>
      <c r="S31" s="12">
        <v>19</v>
      </c>
      <c r="T31" s="42">
        <f>IF(S31="","",VLOOKUP(S31,Tabel!$A$1:$B$106,2,FALSE))</f>
        <v>114</v>
      </c>
      <c r="U31" s="12"/>
      <c r="V31" s="42"/>
      <c r="W31" s="86">
        <f t="shared" si="12"/>
        <v>378</v>
      </c>
      <c r="X31" s="86">
        <f t="shared" si="13"/>
        <v>0</v>
      </c>
      <c r="Y31" s="96">
        <f>SUMPRODUCT(LARGE(AA31:AI31,{1,2,3,4,5,6}))+X31</f>
        <v>378</v>
      </c>
      <c r="Z31" s="115">
        <f t="shared" si="14"/>
        <v>3</v>
      </c>
      <c r="AA31" s="90">
        <f t="shared" si="3"/>
        <v>0</v>
      </c>
      <c r="AB31" s="90">
        <f t="shared" si="4"/>
        <v>0</v>
      </c>
      <c r="AC31" s="89">
        <f t="shared" si="5"/>
        <v>0</v>
      </c>
      <c r="AD31" s="89">
        <f t="shared" si="6"/>
        <v>0</v>
      </c>
      <c r="AE31" s="90">
        <f t="shared" si="7"/>
        <v>130</v>
      </c>
      <c r="AF31" s="90">
        <f t="shared" si="8"/>
        <v>0</v>
      </c>
      <c r="AG31" s="90">
        <f t="shared" si="9"/>
        <v>134</v>
      </c>
      <c r="AH31" s="90">
        <f t="shared" si="10"/>
        <v>114</v>
      </c>
      <c r="AI31" s="90">
        <f t="shared" si="11"/>
        <v>0</v>
      </c>
    </row>
    <row r="32" spans="1:35" ht="15.75" customHeight="1">
      <c r="A32" s="12"/>
      <c r="B32" s="17" t="s">
        <v>146</v>
      </c>
      <c r="C32" s="33">
        <v>61</v>
      </c>
      <c r="D32" s="17" t="s">
        <v>36</v>
      </c>
      <c r="E32" s="33"/>
      <c r="F32" s="42">
        <f>IF(E32="","",VLOOKUP(E32,Tabel!$A$1:$B$106,2,FALSE))</f>
      </c>
      <c r="G32" s="33">
        <v>4</v>
      </c>
      <c r="H32" s="42">
        <f>IF(G32="","",VLOOKUP(G32,Tabel!$A$1:$B$106,2,FALSE))</f>
        <v>180</v>
      </c>
      <c r="I32" s="33"/>
      <c r="J32" s="42">
        <f>IF(I32="","",VLOOKUP(I32,Tabel!$A$1:$B$106,2,FALSE))</f>
      </c>
      <c r="K32" s="16">
        <v>3</v>
      </c>
      <c r="L32" s="42">
        <f>IF(K32="","",VLOOKUP(K32,Tabel!$A$1:$B$106,2,FALSE))</f>
        <v>185</v>
      </c>
      <c r="M32" s="16"/>
      <c r="N32" s="42">
        <f>IF(M32="","",VLOOKUP(M32,Tabel!$A$1:$B$106,2,FALSE))</f>
      </c>
      <c r="O32" s="16"/>
      <c r="P32" s="42"/>
      <c r="Q32" s="16"/>
      <c r="R32" s="42"/>
      <c r="S32" s="15"/>
      <c r="T32" s="42"/>
      <c r="U32" s="15"/>
      <c r="V32" s="42"/>
      <c r="W32" s="86">
        <f t="shared" si="12"/>
        <v>365</v>
      </c>
      <c r="X32" s="86">
        <f t="shared" si="13"/>
        <v>0</v>
      </c>
      <c r="Y32" s="96">
        <f>SUMPRODUCT(LARGE(AA32:AI32,{1,2,3,4,5,6}))+X32</f>
        <v>365</v>
      </c>
      <c r="Z32" s="115">
        <f t="shared" si="14"/>
        <v>2</v>
      </c>
      <c r="AA32" s="90">
        <f t="shared" si="3"/>
      </c>
      <c r="AB32" s="90">
        <f t="shared" si="4"/>
        <v>180</v>
      </c>
      <c r="AC32" s="89">
        <f t="shared" si="5"/>
      </c>
      <c r="AD32" s="89">
        <f t="shared" si="6"/>
        <v>185</v>
      </c>
      <c r="AE32" s="90">
        <f t="shared" si="7"/>
      </c>
      <c r="AF32" s="90">
        <f t="shared" si="8"/>
        <v>0</v>
      </c>
      <c r="AG32" s="90">
        <f t="shared" si="9"/>
        <v>0</v>
      </c>
      <c r="AH32" s="90">
        <f t="shared" si="10"/>
        <v>0</v>
      </c>
      <c r="AI32" s="90">
        <f t="shared" si="11"/>
        <v>0</v>
      </c>
    </row>
    <row r="33" spans="1:35" ht="15.75" customHeight="1">
      <c r="A33" s="12"/>
      <c r="B33" s="26" t="s">
        <v>147</v>
      </c>
      <c r="C33" s="29">
        <v>62</v>
      </c>
      <c r="D33" s="26" t="s">
        <v>573</v>
      </c>
      <c r="E33" s="29"/>
      <c r="F33" s="42">
        <f>IF(E33="","",VLOOKUP(E33,Tabel!$A$1:$B$106,2,FALSE))</f>
      </c>
      <c r="G33" s="25"/>
      <c r="H33" s="42">
        <f>IF(G33="","",VLOOKUP(G33,Tabel!$A$1:$B$106,2,FALSE))</f>
      </c>
      <c r="I33" s="25">
        <v>7</v>
      </c>
      <c r="J33" s="42">
        <f>IF(I33="","",VLOOKUP(I33,Tabel!$A$1:$B$106,2,FALSE))</f>
        <v>165</v>
      </c>
      <c r="K33" s="11"/>
      <c r="L33" s="42">
        <f>IF(K33="","",VLOOKUP(K33,Tabel!$A$1:$B$106,2,FALSE))</f>
      </c>
      <c r="M33" s="11"/>
      <c r="N33" s="42"/>
      <c r="O33" s="11"/>
      <c r="P33" s="42"/>
      <c r="Q33" s="11"/>
      <c r="R33" s="42"/>
      <c r="S33" s="12"/>
      <c r="T33" s="42"/>
      <c r="U33" s="12">
        <v>4</v>
      </c>
      <c r="V33" s="42">
        <f>IF(U33="","",VLOOKUP(U33,Tabel!$A$1:$B$106,2,FALSE))</f>
        <v>180</v>
      </c>
      <c r="W33" s="86">
        <f t="shared" si="12"/>
        <v>345</v>
      </c>
      <c r="X33" s="86">
        <f t="shared" si="13"/>
        <v>0</v>
      </c>
      <c r="Y33" s="96">
        <f>SUMPRODUCT(LARGE(AA33:AI33,{1,2,3,4,5,6}))+X33</f>
        <v>345</v>
      </c>
      <c r="Z33" s="115">
        <f t="shared" si="14"/>
        <v>2</v>
      </c>
      <c r="AA33" s="90">
        <f t="shared" si="3"/>
      </c>
      <c r="AB33" s="90">
        <f t="shared" si="4"/>
      </c>
      <c r="AC33" s="89">
        <f t="shared" si="5"/>
        <v>165</v>
      </c>
      <c r="AD33" s="89">
        <f t="shared" si="6"/>
      </c>
      <c r="AE33" s="90">
        <f t="shared" si="7"/>
        <v>0</v>
      </c>
      <c r="AF33" s="90">
        <f t="shared" si="8"/>
        <v>0</v>
      </c>
      <c r="AG33" s="90">
        <f t="shared" si="9"/>
        <v>0</v>
      </c>
      <c r="AH33" s="90">
        <f t="shared" si="10"/>
        <v>0</v>
      </c>
      <c r="AI33" s="90">
        <f t="shared" si="11"/>
        <v>180</v>
      </c>
    </row>
    <row r="34" spans="1:35" ht="15.75" customHeight="1">
      <c r="A34" s="12"/>
      <c r="B34" s="117" t="s">
        <v>152</v>
      </c>
      <c r="C34" s="114">
        <v>61</v>
      </c>
      <c r="D34" s="117" t="s">
        <v>30</v>
      </c>
      <c r="E34" s="114"/>
      <c r="F34" s="76">
        <f>IF(E34="","",VLOOKUP(E34,Tabel!$A$1:$B$106,2,FALSE))</f>
      </c>
      <c r="G34" s="114"/>
      <c r="H34" s="76">
        <f>IF(G34="","",VLOOKUP(G34,Tabel!$A$1:$B$106,2,FALSE))</f>
      </c>
      <c r="I34" s="114">
        <v>8</v>
      </c>
      <c r="J34" s="76">
        <f>IF(I34="","",VLOOKUP(I34,Tabel!$A$1:$B$106,2,FALSE))</f>
        <v>160</v>
      </c>
      <c r="K34" s="87"/>
      <c r="L34" s="76">
        <f>IF(K34="","",VLOOKUP(K34,Tabel!$A$1:$B$106,2,FALSE))</f>
      </c>
      <c r="M34" s="87"/>
      <c r="N34" s="76"/>
      <c r="O34" s="87">
        <v>7</v>
      </c>
      <c r="P34" s="76">
        <f>IF(O34="","",VLOOKUP(O34,Tabel!$A$1:$B$106,2,FALSE))</f>
        <v>165</v>
      </c>
      <c r="Q34" s="87"/>
      <c r="R34" s="76"/>
      <c r="S34" s="81"/>
      <c r="T34" s="76"/>
      <c r="U34" s="81"/>
      <c r="V34" s="76"/>
      <c r="W34" s="80">
        <f t="shared" si="12"/>
        <v>325</v>
      </c>
      <c r="X34" s="80">
        <f t="shared" si="13"/>
        <v>0</v>
      </c>
      <c r="Y34" s="93">
        <f>SUMPRODUCT(LARGE(AA34:AI34,{1,2,3,4,5,6}))+X34</f>
        <v>325</v>
      </c>
      <c r="Z34" s="115">
        <f t="shared" si="14"/>
        <v>2</v>
      </c>
      <c r="AA34" s="90">
        <f t="shared" si="3"/>
      </c>
      <c r="AB34" s="90">
        <f t="shared" si="4"/>
      </c>
      <c r="AC34" s="89">
        <f t="shared" si="5"/>
        <v>160</v>
      </c>
      <c r="AD34" s="89">
        <f t="shared" si="6"/>
      </c>
      <c r="AE34" s="90">
        <f t="shared" si="7"/>
        <v>0</v>
      </c>
      <c r="AF34" s="90">
        <f t="shared" si="8"/>
        <v>165</v>
      </c>
      <c r="AG34" s="90">
        <f t="shared" si="9"/>
        <v>0</v>
      </c>
      <c r="AH34" s="90">
        <f t="shared" si="10"/>
        <v>0</v>
      </c>
      <c r="AI34" s="90">
        <f t="shared" si="11"/>
        <v>0</v>
      </c>
    </row>
    <row r="35" spans="1:35" ht="15.75" customHeight="1">
      <c r="A35" s="12"/>
      <c r="B35" s="19" t="s">
        <v>620</v>
      </c>
      <c r="C35" s="30">
        <v>57</v>
      </c>
      <c r="D35" s="27" t="s">
        <v>23</v>
      </c>
      <c r="E35" s="25"/>
      <c r="F35" s="42"/>
      <c r="G35" s="25"/>
      <c r="H35" s="42"/>
      <c r="I35" s="25"/>
      <c r="J35" s="42"/>
      <c r="K35" s="11"/>
      <c r="L35" s="42"/>
      <c r="M35" s="11">
        <v>11</v>
      </c>
      <c r="N35" s="42">
        <f>IF(M35="","",VLOOKUP(M35,Tabel!$A$1:$B$106,2,FALSE))</f>
        <v>146</v>
      </c>
      <c r="O35" s="11"/>
      <c r="P35" s="42"/>
      <c r="Q35" s="11">
        <v>7</v>
      </c>
      <c r="R35" s="42">
        <f>IF(Q35="","",VLOOKUP(Q35,Tabel!$A$1:$B$106,2,FALSE))</f>
        <v>165</v>
      </c>
      <c r="S35" s="12"/>
      <c r="T35" s="42"/>
      <c r="U35" s="12"/>
      <c r="V35" s="42"/>
      <c r="W35" s="86">
        <f t="shared" si="12"/>
        <v>311</v>
      </c>
      <c r="X35" s="86">
        <f t="shared" si="13"/>
        <v>0</v>
      </c>
      <c r="Y35" s="96">
        <f>SUMPRODUCT(LARGE(AA35:AI35,{1,2,3,4,5,6}))+X35</f>
        <v>311</v>
      </c>
      <c r="Z35" s="115">
        <f t="shared" si="14"/>
        <v>2</v>
      </c>
      <c r="AA35" s="90">
        <f t="shared" si="3"/>
        <v>0</v>
      </c>
      <c r="AB35" s="90">
        <f t="shared" si="4"/>
        <v>0</v>
      </c>
      <c r="AC35" s="89">
        <f t="shared" si="5"/>
        <v>0</v>
      </c>
      <c r="AD35" s="89">
        <f t="shared" si="6"/>
        <v>0</v>
      </c>
      <c r="AE35" s="90">
        <f t="shared" si="7"/>
        <v>146</v>
      </c>
      <c r="AF35" s="90">
        <f t="shared" si="8"/>
        <v>0</v>
      </c>
      <c r="AG35" s="90">
        <f t="shared" si="9"/>
        <v>165</v>
      </c>
      <c r="AH35" s="90">
        <f t="shared" si="10"/>
        <v>0</v>
      </c>
      <c r="AI35" s="90">
        <f t="shared" si="11"/>
        <v>0</v>
      </c>
    </row>
    <row r="36" spans="1:35" ht="15.75" customHeight="1">
      <c r="A36" s="12"/>
      <c r="B36" s="19" t="s">
        <v>198</v>
      </c>
      <c r="C36" s="25">
        <v>63</v>
      </c>
      <c r="D36" s="19" t="s">
        <v>25</v>
      </c>
      <c r="E36" s="25"/>
      <c r="F36" s="42">
        <f>IF(E36="","",VLOOKUP(E36,Tabel!$A$1:$B$106,2,FALSE))</f>
      </c>
      <c r="G36" s="25">
        <v>15</v>
      </c>
      <c r="H36" s="42">
        <f>IF(G36="","",VLOOKUP(G36,Tabel!$A$1:$B$106,2,FALSE))</f>
        <v>130</v>
      </c>
      <c r="I36" s="25"/>
      <c r="J36" s="42">
        <f>IF(I36="","",VLOOKUP(I36,Tabel!$A$1:$B$106,2,FALSE))</f>
      </c>
      <c r="K36" s="11"/>
      <c r="L36" s="42">
        <f>IF(K36="","",VLOOKUP(K36,Tabel!$A$1:$B$106,2,FALSE))</f>
      </c>
      <c r="M36" s="11"/>
      <c r="N36" s="42"/>
      <c r="O36" s="11"/>
      <c r="P36" s="42"/>
      <c r="Q36" s="11"/>
      <c r="R36" s="42"/>
      <c r="S36" s="12">
        <v>6</v>
      </c>
      <c r="T36" s="42">
        <f>IF(S36="","",VLOOKUP(S36,Tabel!$A$1:$B$106,2,FALSE))</f>
        <v>170</v>
      </c>
      <c r="U36" s="12"/>
      <c r="V36" s="42"/>
      <c r="W36" s="86">
        <f t="shared" si="12"/>
        <v>300</v>
      </c>
      <c r="X36" s="86">
        <f t="shared" si="13"/>
        <v>0</v>
      </c>
      <c r="Y36" s="96">
        <f>SUMPRODUCT(LARGE(AA36:AI36,{1,2,3,4,5,6}))+X36</f>
        <v>300</v>
      </c>
      <c r="Z36" s="115">
        <f t="shared" si="14"/>
        <v>2</v>
      </c>
      <c r="AA36" s="90">
        <f t="shared" si="3"/>
      </c>
      <c r="AB36" s="90">
        <f t="shared" si="4"/>
        <v>130</v>
      </c>
      <c r="AC36" s="89">
        <f t="shared" si="5"/>
      </c>
      <c r="AD36" s="89">
        <f t="shared" si="6"/>
      </c>
      <c r="AE36" s="90">
        <f t="shared" si="7"/>
        <v>0</v>
      </c>
      <c r="AF36" s="90">
        <f t="shared" si="8"/>
        <v>0</v>
      </c>
      <c r="AG36" s="90">
        <f t="shared" si="9"/>
        <v>0</v>
      </c>
      <c r="AH36" s="90">
        <f t="shared" si="10"/>
        <v>170</v>
      </c>
      <c r="AI36" s="90">
        <f t="shared" si="11"/>
        <v>0</v>
      </c>
    </row>
    <row r="37" spans="1:35" ht="15.75" customHeight="1">
      <c r="A37" s="15"/>
      <c r="B37" s="19" t="s">
        <v>689</v>
      </c>
      <c r="C37" s="29">
        <v>56</v>
      </c>
      <c r="D37" s="26" t="s">
        <v>36</v>
      </c>
      <c r="E37" s="26"/>
      <c r="F37" s="101"/>
      <c r="G37" s="26"/>
      <c r="H37" s="101"/>
      <c r="I37" s="26"/>
      <c r="J37" s="101"/>
      <c r="K37" s="26"/>
      <c r="L37" s="101"/>
      <c r="M37" s="26"/>
      <c r="N37" s="101"/>
      <c r="O37" s="26"/>
      <c r="P37" s="101"/>
      <c r="Q37" s="29">
        <v>15</v>
      </c>
      <c r="R37" s="42">
        <f>IF(Q37="","",VLOOKUP(Q37,Tabel!$A$1:$B$106,2,FALSE))</f>
        <v>130</v>
      </c>
      <c r="S37" s="26">
        <v>18</v>
      </c>
      <c r="T37" s="42">
        <f>IF(S37="","",VLOOKUP(S37,Tabel!$A$1:$B$106,2,FALSE))</f>
        <v>118</v>
      </c>
      <c r="U37" s="26"/>
      <c r="V37" s="101"/>
      <c r="W37" s="86">
        <f t="shared" si="12"/>
        <v>248</v>
      </c>
      <c r="X37" s="86">
        <f>IF(COUNT(F37,H37,J37,L37,N37,P37,R37,T37,V37)=7,5,IF(COUNT(F37,H37,J37,L37,N37,P37,R37,T37,V37)=8,10,IF(COUNT(F37,H37,J37,L37,N37,P37,R37,T37,V37)=9,15,0)))</f>
        <v>0</v>
      </c>
      <c r="Y37" s="96">
        <f>SUMPRODUCT(LARGE(AA37:AI37,{1,2,3,4,5,6}))+X37</f>
        <v>248</v>
      </c>
      <c r="Z37" s="115">
        <f t="shared" si="14"/>
        <v>2</v>
      </c>
      <c r="AA37" s="90">
        <f t="shared" si="3"/>
        <v>0</v>
      </c>
      <c r="AB37" s="90">
        <f t="shared" si="4"/>
        <v>0</v>
      </c>
      <c r="AC37" s="89">
        <f t="shared" si="5"/>
        <v>0</v>
      </c>
      <c r="AD37" s="89">
        <f t="shared" si="6"/>
        <v>0</v>
      </c>
      <c r="AE37" s="90">
        <f t="shared" si="7"/>
        <v>0</v>
      </c>
      <c r="AF37" s="90">
        <f t="shared" si="8"/>
        <v>0</v>
      </c>
      <c r="AG37" s="90">
        <f t="shared" si="9"/>
        <v>130</v>
      </c>
      <c r="AH37" s="90">
        <f t="shared" si="10"/>
        <v>118</v>
      </c>
      <c r="AI37" s="90">
        <f t="shared" si="11"/>
        <v>0</v>
      </c>
    </row>
    <row r="38" spans="1:35" ht="15.75" customHeight="1">
      <c r="A38" s="12"/>
      <c r="B38" s="73" t="s">
        <v>474</v>
      </c>
      <c r="C38" s="75">
        <v>59</v>
      </c>
      <c r="D38" s="73" t="s">
        <v>30</v>
      </c>
      <c r="E38" s="75"/>
      <c r="F38" s="76">
        <f>IF(E38="","",VLOOKUP(E38,Tabel!$A$1:$B$106,2,FALSE))</f>
      </c>
      <c r="G38" s="75"/>
      <c r="H38" s="76">
        <f>IF(G38="","",VLOOKUP(G38,Tabel!$A$1:$B$106,2,FALSE))</f>
      </c>
      <c r="I38" s="75"/>
      <c r="J38" s="76">
        <f>IF(I38="","",VLOOKUP(I38,Tabel!$A$1:$B$106,2,FALSE))</f>
      </c>
      <c r="K38" s="78">
        <v>19</v>
      </c>
      <c r="L38" s="76">
        <f>IF(K38="","",VLOOKUP(K38,Tabel!$A$1:$B$106,2,FALSE))</f>
        <v>114</v>
      </c>
      <c r="M38" s="78"/>
      <c r="N38" s="76"/>
      <c r="O38" s="78">
        <v>16</v>
      </c>
      <c r="P38" s="76">
        <f>IF(O38="","",VLOOKUP(O38,Tabel!$A$1:$B$106,2,FALSE))</f>
        <v>126</v>
      </c>
      <c r="Q38" s="78"/>
      <c r="R38" s="76"/>
      <c r="S38" s="79"/>
      <c r="T38" s="76"/>
      <c r="U38" s="79"/>
      <c r="V38" s="76"/>
      <c r="W38" s="80">
        <f t="shared" si="12"/>
        <v>240</v>
      </c>
      <c r="X38" s="80">
        <f>IF(COUNT(F38,H38,J38,L38,N38,P38,R38,T38,V38)=7,5,IF(COUNT(F38,H38,J38,L38,N38,P38,R38,T38,V38)=8,15,IF(COUNT(F38,H38,J38,L38,N38,P38,R38,T38,V38)=9,30,0)))</f>
        <v>0</v>
      </c>
      <c r="Y38" s="93">
        <f>SUMPRODUCT(LARGE(AA38:AI38,{1,2,3,4,5,6}))+X38</f>
        <v>240</v>
      </c>
      <c r="Z38" s="115">
        <f t="shared" si="14"/>
        <v>2</v>
      </c>
      <c r="AA38" s="90">
        <f t="shared" si="3"/>
      </c>
      <c r="AB38" s="90">
        <f t="shared" si="4"/>
      </c>
      <c r="AC38" s="89">
        <f t="shared" si="5"/>
      </c>
      <c r="AD38" s="89">
        <f t="shared" si="6"/>
        <v>114</v>
      </c>
      <c r="AE38" s="90">
        <f t="shared" si="7"/>
        <v>0</v>
      </c>
      <c r="AF38" s="90">
        <f t="shared" si="8"/>
        <v>126</v>
      </c>
      <c r="AG38" s="90">
        <f t="shared" si="9"/>
        <v>0</v>
      </c>
      <c r="AH38" s="90">
        <f t="shared" si="10"/>
        <v>0</v>
      </c>
      <c r="AI38" s="90">
        <f t="shared" si="11"/>
        <v>0</v>
      </c>
    </row>
    <row r="39" spans="1:35" ht="15.75" customHeight="1">
      <c r="A39" s="12"/>
      <c r="B39" s="26" t="s">
        <v>199</v>
      </c>
      <c r="C39" s="29">
        <v>55</v>
      </c>
      <c r="D39" s="26" t="s">
        <v>573</v>
      </c>
      <c r="E39" s="29"/>
      <c r="F39" s="42">
        <f>IF(E39="","",VLOOKUP(E39,Tabel!$A$1:$B$106,2,FALSE))</f>
      </c>
      <c r="G39" s="25"/>
      <c r="H39" s="42">
        <f>IF(G39="","",VLOOKUP(G39,Tabel!$A$1:$B$106,2,FALSE))</f>
      </c>
      <c r="I39" s="25">
        <v>21</v>
      </c>
      <c r="J39" s="42">
        <f>IF(I39="","",VLOOKUP(I39,Tabel!$A$1:$B$106,2,FALSE))</f>
        <v>107</v>
      </c>
      <c r="K39" s="11">
        <v>20</v>
      </c>
      <c r="L39" s="42">
        <f>IF(K39="","",VLOOKUP(K39,Tabel!$A$1:$B$106,2,FALSE))</f>
        <v>110</v>
      </c>
      <c r="M39" s="11"/>
      <c r="N39" s="42">
        <f>IF(M39="","",VLOOKUP(M39,Tabel!$A$1:$B$106,2,FALSE))</f>
      </c>
      <c r="O39" s="11"/>
      <c r="P39" s="42"/>
      <c r="Q39" s="11"/>
      <c r="R39" s="42"/>
      <c r="S39" s="12"/>
      <c r="T39" s="42"/>
      <c r="U39" s="12"/>
      <c r="V39" s="42"/>
      <c r="W39" s="86">
        <f t="shared" si="12"/>
        <v>217</v>
      </c>
      <c r="X39" s="86">
        <f>IF(COUNT(F39,H39,J39,L39,N39,P39,R39,T39,V39)=7,5,IF(COUNT(F39,H39,J39,L39,N39,P39,R39,T39,V39)=8,15,IF(COUNT(F39,H39,J39,L39,N39,P39,R39,T39,V39)=9,30,0)))</f>
        <v>0</v>
      </c>
      <c r="Y39" s="96">
        <f>SUMPRODUCT(LARGE(AA39:AI39,{1,2,3,4,5,6}))+X39</f>
        <v>217</v>
      </c>
      <c r="Z39" s="115">
        <f t="shared" si="14"/>
        <v>2</v>
      </c>
      <c r="AA39" s="90">
        <f t="shared" si="3"/>
      </c>
      <c r="AB39" s="90">
        <f t="shared" si="4"/>
      </c>
      <c r="AC39" s="89">
        <f t="shared" si="5"/>
        <v>107</v>
      </c>
      <c r="AD39" s="89">
        <f t="shared" si="6"/>
        <v>110</v>
      </c>
      <c r="AE39" s="90">
        <f t="shared" si="7"/>
      </c>
      <c r="AF39" s="90">
        <f t="shared" si="8"/>
        <v>0</v>
      </c>
      <c r="AG39" s="90">
        <f t="shared" si="9"/>
        <v>0</v>
      </c>
      <c r="AH39" s="90">
        <f t="shared" si="10"/>
        <v>0</v>
      </c>
      <c r="AI39" s="90">
        <f t="shared" si="11"/>
        <v>0</v>
      </c>
    </row>
    <row r="40" spans="1:35" ht="15.75" customHeight="1">
      <c r="A40" s="12"/>
      <c r="B40" s="26" t="s">
        <v>193</v>
      </c>
      <c r="C40" s="29">
        <v>63</v>
      </c>
      <c r="D40" s="26" t="s">
        <v>194</v>
      </c>
      <c r="E40" s="25">
        <v>1</v>
      </c>
      <c r="F40" s="42">
        <f>IF(E40="","",VLOOKUP(E40,Tabel!$A$1:$B$106,2,FALSE))</f>
        <v>200</v>
      </c>
      <c r="G40" s="25"/>
      <c r="H40" s="42">
        <f>IF(G40="","",VLOOKUP(G40,Tabel!$A$1:$B$106,2,FALSE))</f>
      </c>
      <c r="I40" s="25"/>
      <c r="J40" s="42">
        <f>IF(I40="","",VLOOKUP(I40,Tabel!$A$1:$B$106,2,FALSE))</f>
      </c>
      <c r="K40" s="11"/>
      <c r="L40" s="42">
        <f>IF(K40="","",VLOOKUP(K40,Tabel!$A$1:$B$106,2,FALSE))</f>
      </c>
      <c r="M40" s="11"/>
      <c r="N40" s="42"/>
      <c r="O40" s="11"/>
      <c r="P40" s="42"/>
      <c r="Q40" s="11"/>
      <c r="R40" s="42"/>
      <c r="S40" s="12"/>
      <c r="T40" s="42"/>
      <c r="U40" s="12"/>
      <c r="V40" s="42"/>
      <c r="W40" s="86">
        <f t="shared" si="12"/>
        <v>200</v>
      </c>
      <c r="X40" s="86">
        <f>IF(COUNT(F40,H40,J40,L40,N40,P40,R40,T40,V40)=7,5,IF(COUNT(F40,H40,J40,L40,N40,P40,R40,T40,V40)=8,15,IF(COUNT(F40,H40,J40,L40,N40,P40,R40,T40,V40)=9,30,0)))</f>
        <v>0</v>
      </c>
      <c r="Y40" s="96">
        <f>SUMPRODUCT(LARGE(AA40:AI40,{1,2,3,4,5,6}))+X40</f>
        <v>200</v>
      </c>
      <c r="Z40" s="115">
        <f t="shared" si="14"/>
        <v>1</v>
      </c>
      <c r="AA40" s="90">
        <f t="shared" si="3"/>
        <v>200</v>
      </c>
      <c r="AB40" s="90">
        <f t="shared" si="4"/>
      </c>
      <c r="AC40" s="89">
        <f t="shared" si="5"/>
      </c>
      <c r="AD40" s="89">
        <f t="shared" si="6"/>
      </c>
      <c r="AE40" s="90">
        <f t="shared" si="7"/>
        <v>0</v>
      </c>
      <c r="AF40" s="90">
        <f t="shared" si="8"/>
        <v>0</v>
      </c>
      <c r="AG40" s="90">
        <f t="shared" si="9"/>
        <v>0</v>
      </c>
      <c r="AH40" s="90">
        <f t="shared" si="10"/>
        <v>0</v>
      </c>
      <c r="AI40" s="90">
        <f t="shared" si="11"/>
        <v>0</v>
      </c>
    </row>
    <row r="41" spans="1:35" ht="15.75" customHeight="1">
      <c r="A41" s="12"/>
      <c r="B41" s="26" t="s">
        <v>196</v>
      </c>
      <c r="C41" s="29">
        <v>61</v>
      </c>
      <c r="D41" s="26" t="s">
        <v>31</v>
      </c>
      <c r="E41" s="29"/>
      <c r="F41" s="42">
        <f>IF(E41="","",VLOOKUP(E41,Tabel!$A$1:$B$106,2,FALSE))</f>
      </c>
      <c r="G41" s="25"/>
      <c r="H41" s="42">
        <f>IF(G41="","",VLOOKUP(G41,Tabel!$A$1:$B$106,2,FALSE))</f>
      </c>
      <c r="I41" s="25">
        <v>2</v>
      </c>
      <c r="J41" s="42">
        <f>IF(I41="","",VLOOKUP(I41,Tabel!$A$1:$B$106,2,FALSE))</f>
        <v>190</v>
      </c>
      <c r="K41" s="11"/>
      <c r="L41" s="42">
        <f>IF(K41="","",VLOOKUP(K41,Tabel!$A$1:$B$106,2,FALSE))</f>
      </c>
      <c r="M41" s="11"/>
      <c r="N41" s="42"/>
      <c r="O41" s="11"/>
      <c r="P41" s="42"/>
      <c r="Q41" s="11"/>
      <c r="R41" s="42"/>
      <c r="S41" s="12"/>
      <c r="T41" s="42"/>
      <c r="U41" s="12"/>
      <c r="V41" s="42"/>
      <c r="W41" s="86">
        <f t="shared" si="12"/>
        <v>190</v>
      </c>
      <c r="X41" s="86">
        <f>IF(COUNT(F41,H41,J41,L41,N41,P41,R41,T41,V41)=7,5,IF(COUNT(F41,H41,J41,L41,N41,P41,R41,T41,V41)=8,15,IF(COUNT(F41,H41,J41,L41,N41,P41,R41,T41,V41)=9,30,0)))</f>
        <v>0</v>
      </c>
      <c r="Y41" s="96">
        <f>SUMPRODUCT(LARGE(AA41:AI41,{1,2,3,4,5,6}))+X41</f>
        <v>190</v>
      </c>
      <c r="Z41" s="115">
        <f t="shared" si="14"/>
        <v>1</v>
      </c>
      <c r="AA41" s="90">
        <f t="shared" si="3"/>
      </c>
      <c r="AB41" s="90">
        <f t="shared" si="4"/>
      </c>
      <c r="AC41" s="89">
        <f t="shared" si="5"/>
        <v>190</v>
      </c>
      <c r="AD41" s="89">
        <f t="shared" si="6"/>
      </c>
      <c r="AE41" s="90">
        <f t="shared" si="7"/>
        <v>0</v>
      </c>
      <c r="AF41" s="90">
        <f t="shared" si="8"/>
        <v>0</v>
      </c>
      <c r="AG41" s="90">
        <f t="shared" si="9"/>
        <v>0</v>
      </c>
      <c r="AH41" s="90">
        <f t="shared" si="10"/>
        <v>0</v>
      </c>
      <c r="AI41" s="90">
        <f t="shared" si="11"/>
        <v>0</v>
      </c>
    </row>
    <row r="42" spans="1:35" ht="15.75" customHeight="1">
      <c r="A42" s="12"/>
      <c r="B42" s="73" t="s">
        <v>197</v>
      </c>
      <c r="C42" s="75">
        <v>63</v>
      </c>
      <c r="D42" s="73" t="s">
        <v>30</v>
      </c>
      <c r="E42" s="75"/>
      <c r="F42" s="76">
        <f>IF(E42="","",VLOOKUP(E42,Tabel!$A$1:$B$106,2,FALSE))</f>
      </c>
      <c r="G42" s="75"/>
      <c r="H42" s="76">
        <f>IF(G42="","",VLOOKUP(G42,Tabel!$A$1:$B$106,2,FALSE))</f>
      </c>
      <c r="I42" s="75">
        <v>4</v>
      </c>
      <c r="J42" s="76">
        <f>IF(I42="","",VLOOKUP(I42,Tabel!$A$1:$B$106,2,FALSE))</f>
        <v>180</v>
      </c>
      <c r="K42" s="78"/>
      <c r="L42" s="76">
        <f>IF(K42="","",VLOOKUP(K42,Tabel!$A$1:$B$106,2,FALSE))</f>
      </c>
      <c r="M42" s="78"/>
      <c r="N42" s="76"/>
      <c r="O42" s="78"/>
      <c r="P42" s="76"/>
      <c r="Q42" s="78"/>
      <c r="R42" s="76"/>
      <c r="S42" s="79"/>
      <c r="T42" s="76"/>
      <c r="U42" s="79"/>
      <c r="V42" s="76"/>
      <c r="W42" s="80">
        <f t="shared" si="12"/>
        <v>180</v>
      </c>
      <c r="X42" s="80">
        <f>IF(COUNT(F42,H42,J42,L42,N42,P42,R42,T42,V42)=7,5,IF(COUNT(F42,H42,J42,L42,N42,P42,R42,T42,V42)=8,15,IF(COUNT(F42,H42,J42,L42,N42,P42,R42,T42,V42)=9,30,0)))</f>
        <v>0</v>
      </c>
      <c r="Y42" s="93">
        <f>SUMPRODUCT(LARGE(AA42:AI42,{1,2,3,4,5,6}))+X42</f>
        <v>180</v>
      </c>
      <c r="Z42" s="115">
        <f t="shared" si="14"/>
        <v>1</v>
      </c>
      <c r="AA42" s="90">
        <f t="shared" si="3"/>
      </c>
      <c r="AB42" s="90">
        <f t="shared" si="4"/>
      </c>
      <c r="AC42" s="89">
        <f t="shared" si="5"/>
        <v>180</v>
      </c>
      <c r="AD42" s="89">
        <f t="shared" si="6"/>
      </c>
      <c r="AE42" s="90">
        <f t="shared" si="7"/>
        <v>0</v>
      </c>
      <c r="AF42" s="90">
        <f t="shared" si="8"/>
        <v>0</v>
      </c>
      <c r="AG42" s="90">
        <f t="shared" si="9"/>
        <v>0</v>
      </c>
      <c r="AH42" s="90">
        <f t="shared" si="10"/>
        <v>0</v>
      </c>
      <c r="AI42" s="90">
        <f t="shared" si="11"/>
        <v>0</v>
      </c>
    </row>
    <row r="43" spans="1:35" ht="15.75" customHeight="1">
      <c r="A43" s="14"/>
      <c r="B43" s="26" t="s">
        <v>711</v>
      </c>
      <c r="C43" s="29">
        <v>63</v>
      </c>
      <c r="D43" s="26" t="s">
        <v>23</v>
      </c>
      <c r="E43" s="26"/>
      <c r="F43" s="101"/>
      <c r="G43" s="26"/>
      <c r="H43" s="101"/>
      <c r="I43" s="26"/>
      <c r="J43" s="101"/>
      <c r="K43" s="26"/>
      <c r="L43" s="101"/>
      <c r="M43" s="26"/>
      <c r="N43" s="101"/>
      <c r="O43" s="26"/>
      <c r="P43" s="101"/>
      <c r="Q43" s="29"/>
      <c r="R43" s="101"/>
      <c r="S43" s="26">
        <v>5</v>
      </c>
      <c r="T43" s="42">
        <f>IF(S43="","",VLOOKUP(S43,Tabel!$A$1:$B$106,2,FALSE))</f>
        <v>175</v>
      </c>
      <c r="U43" s="26"/>
      <c r="V43" s="101"/>
      <c r="W43" s="86">
        <f t="shared" si="12"/>
        <v>175</v>
      </c>
      <c r="X43" s="86">
        <f>IF(COUNT(F43,H43,J43,L43,N43,P43,R43,T43,V43)=7,5,IF(COUNT(F43,H43,J43,L43,N43,P43,R43,T43,V43)=8,10,IF(COUNT(F43,H43,J43,L43,N43,P43,R43,T43,V43)=9,15,0)))</f>
        <v>0</v>
      </c>
      <c r="Y43" s="96">
        <f>SUMPRODUCT(LARGE(AA43:AI43,{1,2,3,4,5,6}))+X43</f>
        <v>175</v>
      </c>
      <c r="Z43" s="115">
        <f t="shared" si="14"/>
        <v>1</v>
      </c>
      <c r="AA43" s="90">
        <f t="shared" si="3"/>
        <v>0</v>
      </c>
      <c r="AB43" s="90">
        <f t="shared" si="4"/>
        <v>0</v>
      </c>
      <c r="AC43" s="89">
        <f t="shared" si="5"/>
        <v>0</v>
      </c>
      <c r="AD43" s="89">
        <f t="shared" si="6"/>
        <v>0</v>
      </c>
      <c r="AE43" s="90">
        <f t="shared" si="7"/>
        <v>0</v>
      </c>
      <c r="AF43" s="90">
        <f t="shared" si="8"/>
        <v>0</v>
      </c>
      <c r="AG43" s="90">
        <f t="shared" si="9"/>
        <v>0</v>
      </c>
      <c r="AH43" s="90">
        <f t="shared" si="10"/>
        <v>175</v>
      </c>
      <c r="AI43" s="90">
        <f t="shared" si="11"/>
        <v>0</v>
      </c>
    </row>
    <row r="44" spans="1:35" ht="15.75" customHeight="1">
      <c r="A44" s="14"/>
      <c r="B44" s="19" t="s">
        <v>470</v>
      </c>
      <c r="C44" s="25">
        <v>58</v>
      </c>
      <c r="D44" s="19" t="s">
        <v>31</v>
      </c>
      <c r="E44" s="25"/>
      <c r="F44" s="42">
        <f>IF(E44="","",VLOOKUP(E44,Tabel!$A$1:$B$106,2,FALSE))</f>
      </c>
      <c r="G44" s="25"/>
      <c r="H44" s="42">
        <f>IF(G44="","",VLOOKUP(G44,Tabel!$A$1:$B$106,2,FALSE))</f>
      </c>
      <c r="I44" s="25"/>
      <c r="J44" s="42">
        <f>IF(I44="","",VLOOKUP(I44,Tabel!$A$1:$B$106,2,FALSE))</f>
      </c>
      <c r="K44" s="11">
        <v>6</v>
      </c>
      <c r="L44" s="42">
        <f>IF(K44="","",VLOOKUP(K44,Tabel!$A$1:$B$106,2,FALSE))</f>
        <v>170</v>
      </c>
      <c r="M44" s="11"/>
      <c r="N44" s="42"/>
      <c r="O44" s="11"/>
      <c r="P44" s="42"/>
      <c r="Q44" s="11"/>
      <c r="R44" s="42"/>
      <c r="S44" s="12"/>
      <c r="T44" s="42"/>
      <c r="U44" s="12"/>
      <c r="V44" s="42"/>
      <c r="W44" s="86">
        <f t="shared" si="12"/>
        <v>170</v>
      </c>
      <c r="X44" s="86">
        <f>IF(COUNT(F44,H44,J44,L44,N44,P44,R44,T44,V44)=7,5,IF(COUNT(F44,H44,J44,L44,N44,P44,R44,T44,V44)=8,15,IF(COUNT(F44,H44,J44,L44,N44,P44,R44,T44,V44)=9,30,0)))</f>
        <v>0</v>
      </c>
      <c r="Y44" s="96">
        <f>SUMPRODUCT(LARGE(AA44:AI44,{1,2,3,4,5,6}))+X44</f>
        <v>170</v>
      </c>
      <c r="Z44" s="115">
        <f t="shared" si="14"/>
        <v>1</v>
      </c>
      <c r="AA44" s="90">
        <f t="shared" si="3"/>
      </c>
      <c r="AB44" s="90">
        <f t="shared" si="4"/>
      </c>
      <c r="AC44" s="89">
        <f t="shared" si="5"/>
      </c>
      <c r="AD44" s="89">
        <f t="shared" si="6"/>
        <v>170</v>
      </c>
      <c r="AE44" s="90">
        <f t="shared" si="7"/>
        <v>0</v>
      </c>
      <c r="AF44" s="90">
        <f t="shared" si="8"/>
        <v>0</v>
      </c>
      <c r="AG44" s="90">
        <f t="shared" si="9"/>
        <v>0</v>
      </c>
      <c r="AH44" s="90">
        <f t="shared" si="10"/>
        <v>0</v>
      </c>
      <c r="AI44" s="90">
        <f t="shared" si="11"/>
        <v>0</v>
      </c>
    </row>
    <row r="45" spans="1:35" ht="15.75" customHeight="1">
      <c r="A45" s="14"/>
      <c r="B45" s="19" t="s">
        <v>679</v>
      </c>
      <c r="C45" s="29">
        <v>61</v>
      </c>
      <c r="D45" s="26" t="s">
        <v>658</v>
      </c>
      <c r="E45" s="25"/>
      <c r="F45" s="42"/>
      <c r="G45" s="25"/>
      <c r="H45" s="42"/>
      <c r="I45" s="25"/>
      <c r="J45" s="42"/>
      <c r="K45" s="11"/>
      <c r="L45" s="42"/>
      <c r="M45" s="11"/>
      <c r="N45" s="42"/>
      <c r="O45" s="11"/>
      <c r="P45" s="42"/>
      <c r="Q45" s="11">
        <v>6</v>
      </c>
      <c r="R45" s="42">
        <f>IF(Q45="","",VLOOKUP(Q45,Tabel!$A$1:$B$106,2,FALSE))</f>
        <v>170</v>
      </c>
      <c r="S45" s="12"/>
      <c r="T45" s="42"/>
      <c r="U45" s="12"/>
      <c r="V45" s="42"/>
      <c r="W45" s="86">
        <f t="shared" si="12"/>
        <v>170</v>
      </c>
      <c r="X45" s="86">
        <f>IF(COUNT(F45,H45,J45,L45,N45,P45,R45,T45,V45)=7,5,IF(COUNT(F45,H45,J45,L45,N45,P45,R45,T45,V45)=8,10,IF(COUNT(F45,H45,J45,L45,N45,P45,R45,T45,V45)=9,15,0)))</f>
        <v>0</v>
      </c>
      <c r="Y45" s="96">
        <f>SUMPRODUCT(LARGE(AA45:AI45,{1,2,3,4,5,6}))+X45</f>
        <v>170</v>
      </c>
      <c r="Z45" s="115">
        <f t="shared" si="14"/>
        <v>1</v>
      </c>
      <c r="AA45" s="90">
        <f t="shared" si="3"/>
        <v>0</v>
      </c>
      <c r="AB45" s="90">
        <f t="shared" si="4"/>
        <v>0</v>
      </c>
      <c r="AC45" s="89">
        <f t="shared" si="5"/>
        <v>0</v>
      </c>
      <c r="AD45" s="89">
        <f t="shared" si="6"/>
        <v>0</v>
      </c>
      <c r="AE45" s="90">
        <f t="shared" si="7"/>
        <v>0</v>
      </c>
      <c r="AF45" s="90">
        <f t="shared" si="8"/>
        <v>0</v>
      </c>
      <c r="AG45" s="90">
        <f t="shared" si="9"/>
        <v>170</v>
      </c>
      <c r="AH45" s="90">
        <f t="shared" si="10"/>
        <v>0</v>
      </c>
      <c r="AI45" s="90">
        <f t="shared" si="11"/>
        <v>0</v>
      </c>
    </row>
    <row r="46" spans="1:35" ht="15.75" customHeight="1">
      <c r="A46" s="12"/>
      <c r="B46" s="19" t="s">
        <v>471</v>
      </c>
      <c r="C46" s="25">
        <v>62</v>
      </c>
      <c r="D46" s="19" t="s">
        <v>36</v>
      </c>
      <c r="E46" s="25"/>
      <c r="F46" s="42">
        <f>IF(E46="","",VLOOKUP(E46,Tabel!$A$1:$B$106,2,FALSE))</f>
      </c>
      <c r="G46" s="25"/>
      <c r="H46" s="42">
        <f>IF(G46="","",VLOOKUP(G46,Tabel!$A$1:$B$106,2,FALSE))</f>
      </c>
      <c r="I46" s="25"/>
      <c r="J46" s="42">
        <f>IF(I46="","",VLOOKUP(I46,Tabel!$A$1:$B$106,2,FALSE))</f>
      </c>
      <c r="K46" s="11">
        <v>7</v>
      </c>
      <c r="L46" s="42">
        <f>IF(K46="","",VLOOKUP(K46,Tabel!$A$1:$B$106,2,FALSE))</f>
        <v>165</v>
      </c>
      <c r="M46" s="11"/>
      <c r="N46" s="42"/>
      <c r="O46" s="11"/>
      <c r="P46" s="42"/>
      <c r="Q46" s="11"/>
      <c r="R46" s="42"/>
      <c r="S46" s="12"/>
      <c r="T46" s="42"/>
      <c r="U46" s="12"/>
      <c r="V46" s="42"/>
      <c r="W46" s="86">
        <f t="shared" si="12"/>
        <v>165</v>
      </c>
      <c r="X46" s="86">
        <f>IF(COUNT(F46,H46,J46,L46,N46,P46,R46,T46,V46)=7,5,IF(COUNT(F46,H46,J46,L46,N46,P46,R46,T46,V46)=8,15,IF(COUNT(F46,H46,J46,L46,N46,P46,R46,T46,V46)=9,30,0)))</f>
        <v>0</v>
      </c>
      <c r="Y46" s="96">
        <f>SUMPRODUCT(LARGE(AA46:AI46,{1,2,3,4,5,6}))+X46</f>
        <v>165</v>
      </c>
      <c r="Z46" s="115">
        <f t="shared" si="14"/>
        <v>1</v>
      </c>
      <c r="AA46" s="90">
        <f t="shared" si="3"/>
      </c>
      <c r="AB46" s="90">
        <f t="shared" si="4"/>
      </c>
      <c r="AC46" s="89">
        <f t="shared" si="5"/>
      </c>
      <c r="AD46" s="89">
        <f t="shared" si="6"/>
        <v>165</v>
      </c>
      <c r="AE46" s="90">
        <f t="shared" si="7"/>
        <v>0</v>
      </c>
      <c r="AF46" s="90">
        <f t="shared" si="8"/>
        <v>0</v>
      </c>
      <c r="AG46" s="90">
        <f t="shared" si="9"/>
        <v>0</v>
      </c>
      <c r="AH46" s="90">
        <f t="shared" si="10"/>
        <v>0</v>
      </c>
      <c r="AI46" s="90">
        <f t="shared" si="11"/>
        <v>0</v>
      </c>
    </row>
    <row r="47" spans="1:35" ht="15.75" customHeight="1">
      <c r="A47" s="12"/>
      <c r="B47" s="26" t="s">
        <v>743</v>
      </c>
      <c r="C47" s="29">
        <v>57</v>
      </c>
      <c r="D47" s="26" t="s">
        <v>619</v>
      </c>
      <c r="E47" s="26"/>
      <c r="F47" s="101"/>
      <c r="G47" s="26"/>
      <c r="H47" s="101"/>
      <c r="I47" s="26"/>
      <c r="J47" s="101"/>
      <c r="K47" s="26"/>
      <c r="L47" s="101"/>
      <c r="M47" s="26"/>
      <c r="N47" s="101"/>
      <c r="O47" s="26"/>
      <c r="P47" s="101"/>
      <c r="Q47" s="29"/>
      <c r="R47" s="101"/>
      <c r="S47" s="26"/>
      <c r="T47" s="101"/>
      <c r="U47" s="26">
        <v>7</v>
      </c>
      <c r="V47" s="101">
        <f>IF(U47="","",VLOOKUP(U47,Tabel!$A$1:$B$106,2,FALSE))</f>
        <v>165</v>
      </c>
      <c r="W47" s="86">
        <f t="shared" si="12"/>
        <v>165</v>
      </c>
      <c r="X47" s="86">
        <f>IF(COUNT(F47,H47,J47,L47,N47,P47,R47,T47,V47)=7,5,IF(COUNT(F47,H47,J47,L47,N47,P47,R47,T47,V47)=8,10,IF(COUNT(F47,H47,J47,L47,N47,P47,R47,T47,V47)=9,15,0)))</f>
        <v>0</v>
      </c>
      <c r="Y47" s="96">
        <f>SUMPRODUCT(LARGE(AA47:AI47,{1,2,3,4,5,6}))+X47</f>
        <v>165</v>
      </c>
      <c r="Z47" s="115">
        <f t="shared" si="14"/>
        <v>1</v>
      </c>
      <c r="AA47" s="90">
        <f t="shared" si="3"/>
        <v>0</v>
      </c>
      <c r="AB47" s="90">
        <f t="shared" si="4"/>
        <v>0</v>
      </c>
      <c r="AC47" s="89">
        <f t="shared" si="5"/>
        <v>0</v>
      </c>
      <c r="AD47" s="89">
        <f t="shared" si="6"/>
        <v>0</v>
      </c>
      <c r="AE47" s="90">
        <f t="shared" si="7"/>
        <v>0</v>
      </c>
      <c r="AF47" s="90">
        <f t="shared" si="8"/>
        <v>0</v>
      </c>
      <c r="AG47" s="90">
        <f t="shared" si="9"/>
        <v>0</v>
      </c>
      <c r="AH47" s="90">
        <f t="shared" si="10"/>
        <v>0</v>
      </c>
      <c r="AI47" s="90">
        <f t="shared" si="11"/>
        <v>165</v>
      </c>
    </row>
    <row r="48" spans="1:35" ht="15.75" customHeight="1">
      <c r="A48" s="12"/>
      <c r="B48" s="19" t="s">
        <v>682</v>
      </c>
      <c r="C48" s="25">
        <v>62</v>
      </c>
      <c r="D48" s="19" t="s">
        <v>658</v>
      </c>
      <c r="E48" s="25"/>
      <c r="F48" s="42"/>
      <c r="G48" s="25"/>
      <c r="H48" s="42"/>
      <c r="I48" s="25"/>
      <c r="J48" s="42"/>
      <c r="K48" s="11"/>
      <c r="L48" s="42"/>
      <c r="M48" s="11"/>
      <c r="N48" s="42"/>
      <c r="O48" s="11"/>
      <c r="P48" s="42"/>
      <c r="Q48" s="11">
        <v>9</v>
      </c>
      <c r="R48" s="42">
        <f>IF(Q48="","",VLOOKUP(Q48,Tabel!$A$1:$B$106,2,FALSE))</f>
        <v>155</v>
      </c>
      <c r="S48" s="12"/>
      <c r="T48" s="42"/>
      <c r="U48" s="12"/>
      <c r="V48" s="42"/>
      <c r="W48" s="86">
        <f t="shared" si="12"/>
        <v>155</v>
      </c>
      <c r="X48" s="86">
        <f>IF(COUNT(F48,H48,J48,L48,N48,P48,R48,T48,V48)=7,5,IF(COUNT(F48,H48,J48,L48,N48,P48,R48,T48,V48)=8,10,IF(COUNT(F48,H48,J48,L48,N48,P48,R48,T48,V48)=9,15,0)))</f>
        <v>0</v>
      </c>
      <c r="Y48" s="96">
        <f>SUMPRODUCT(LARGE(AA48:AI48,{1,2,3,4,5,6}))+X48</f>
        <v>155</v>
      </c>
      <c r="Z48" s="115">
        <f t="shared" si="14"/>
        <v>1</v>
      </c>
      <c r="AA48" s="90">
        <f t="shared" si="3"/>
        <v>0</v>
      </c>
      <c r="AB48" s="90">
        <f t="shared" si="4"/>
        <v>0</v>
      </c>
      <c r="AC48" s="89">
        <f t="shared" si="5"/>
        <v>0</v>
      </c>
      <c r="AD48" s="89">
        <f t="shared" si="6"/>
        <v>0</v>
      </c>
      <c r="AE48" s="90">
        <f t="shared" si="7"/>
        <v>0</v>
      </c>
      <c r="AF48" s="90">
        <f t="shared" si="8"/>
        <v>0</v>
      </c>
      <c r="AG48" s="90">
        <f t="shared" si="9"/>
        <v>155</v>
      </c>
      <c r="AH48" s="90">
        <f t="shared" si="10"/>
        <v>0</v>
      </c>
      <c r="AI48" s="90">
        <f t="shared" si="11"/>
        <v>0</v>
      </c>
    </row>
    <row r="49" spans="1:35" ht="15.75" customHeight="1">
      <c r="A49" s="12"/>
      <c r="B49" s="73" t="s">
        <v>645</v>
      </c>
      <c r="C49" s="75">
        <v>56</v>
      </c>
      <c r="D49" s="73" t="s">
        <v>30</v>
      </c>
      <c r="E49" s="75"/>
      <c r="F49" s="76"/>
      <c r="G49" s="75"/>
      <c r="H49" s="76"/>
      <c r="I49" s="75"/>
      <c r="J49" s="76"/>
      <c r="K49" s="78"/>
      <c r="L49" s="76"/>
      <c r="M49" s="78"/>
      <c r="N49" s="76"/>
      <c r="O49" s="78">
        <v>10</v>
      </c>
      <c r="P49" s="76">
        <f>IF(O49="","",VLOOKUP(O49,Tabel!$A$1:$B$106,2,FALSE))</f>
        <v>150</v>
      </c>
      <c r="Q49" s="78"/>
      <c r="R49" s="76"/>
      <c r="S49" s="79"/>
      <c r="T49" s="76"/>
      <c r="U49" s="79"/>
      <c r="V49" s="76"/>
      <c r="W49" s="80">
        <f t="shared" si="12"/>
        <v>150</v>
      </c>
      <c r="X49" s="80">
        <f>IF(COUNT(F49,H49,J49,L49,N49,P49,R49,T49,V49)=7,5,IF(COUNT(F49,H49,J49,L49,N49,P49,R49,T49,V49)=8,15,IF(COUNT(F49,H49,J49,L49,N49,P49,R49,T49,V49)=9,30,0)))</f>
        <v>0</v>
      </c>
      <c r="Y49" s="93">
        <f>SUMPRODUCT(LARGE(AA49:AI49,{1,2,3,4,5,6}))+X49</f>
        <v>150</v>
      </c>
      <c r="Z49" s="115">
        <f t="shared" si="14"/>
        <v>1</v>
      </c>
      <c r="AA49" s="90">
        <f t="shared" si="3"/>
        <v>0</v>
      </c>
      <c r="AB49" s="90">
        <f t="shared" si="4"/>
        <v>0</v>
      </c>
      <c r="AC49" s="89">
        <f t="shared" si="5"/>
        <v>0</v>
      </c>
      <c r="AD49" s="89">
        <f t="shared" si="6"/>
        <v>0</v>
      </c>
      <c r="AE49" s="90">
        <f t="shared" si="7"/>
        <v>0</v>
      </c>
      <c r="AF49" s="90">
        <f t="shared" si="8"/>
        <v>150</v>
      </c>
      <c r="AG49" s="90">
        <f t="shared" si="9"/>
        <v>0</v>
      </c>
      <c r="AH49" s="90">
        <f t="shared" si="10"/>
        <v>0</v>
      </c>
      <c r="AI49" s="90">
        <f t="shared" si="11"/>
        <v>0</v>
      </c>
    </row>
    <row r="50" spans="1:35" ht="15.75" customHeight="1">
      <c r="A50" s="12"/>
      <c r="B50" s="73" t="s">
        <v>472</v>
      </c>
      <c r="C50" s="75">
        <v>55</v>
      </c>
      <c r="D50" s="73" t="s">
        <v>30</v>
      </c>
      <c r="E50" s="75"/>
      <c r="F50" s="76">
        <f>IF(E50="","",VLOOKUP(E50,Tabel!$A$1:$B$106,2,FALSE))</f>
      </c>
      <c r="G50" s="75"/>
      <c r="H50" s="76">
        <f>IF(G50="","",VLOOKUP(G50,Tabel!$A$1:$B$106,2,FALSE))</f>
      </c>
      <c r="I50" s="75"/>
      <c r="J50" s="76">
        <f>IF(I50="","",VLOOKUP(I50,Tabel!$A$1:$B$106,2,FALSE))</f>
      </c>
      <c r="K50" s="78">
        <v>11</v>
      </c>
      <c r="L50" s="76">
        <f>IF(K50="","",VLOOKUP(K50,Tabel!$A$1:$B$106,2,FALSE))</f>
        <v>146</v>
      </c>
      <c r="M50" s="78"/>
      <c r="N50" s="76"/>
      <c r="O50" s="87"/>
      <c r="P50" s="76"/>
      <c r="Q50" s="87"/>
      <c r="R50" s="76"/>
      <c r="S50" s="81"/>
      <c r="T50" s="76"/>
      <c r="U50" s="81"/>
      <c r="V50" s="76"/>
      <c r="W50" s="80">
        <f t="shared" si="12"/>
        <v>146</v>
      </c>
      <c r="X50" s="80">
        <f>IF(COUNT(F50,H50,J50,L50,N50,P50,R50,T50,V50)=7,5,IF(COUNT(F50,H50,J50,L50,N50,P50,R50,T50,V50)=8,15,IF(COUNT(F50,H50,J50,L50,N50,P50,R50,T50,V50)=9,30,0)))</f>
        <v>0</v>
      </c>
      <c r="Y50" s="93">
        <f>SUMPRODUCT(LARGE(AA50:AI50,{1,2,3,4,5,6}))+X50</f>
        <v>146</v>
      </c>
      <c r="Z50" s="115">
        <f t="shared" si="14"/>
        <v>1</v>
      </c>
      <c r="AA50" s="90">
        <f t="shared" si="3"/>
      </c>
      <c r="AB50" s="90">
        <f t="shared" si="4"/>
      </c>
      <c r="AC50" s="89">
        <f t="shared" si="5"/>
      </c>
      <c r="AD50" s="89">
        <f t="shared" si="6"/>
        <v>146</v>
      </c>
      <c r="AE50" s="90">
        <f t="shared" si="7"/>
        <v>0</v>
      </c>
      <c r="AF50" s="90">
        <f t="shared" si="8"/>
        <v>0</v>
      </c>
      <c r="AG50" s="90">
        <f t="shared" si="9"/>
        <v>0</v>
      </c>
      <c r="AH50" s="90">
        <f t="shared" si="10"/>
        <v>0</v>
      </c>
      <c r="AI50" s="90">
        <f t="shared" si="11"/>
        <v>0</v>
      </c>
    </row>
    <row r="51" spans="1:35" ht="15.75" customHeight="1">
      <c r="A51" s="12"/>
      <c r="B51" s="73" t="s">
        <v>646</v>
      </c>
      <c r="C51" s="75">
        <v>63</v>
      </c>
      <c r="D51" s="73" t="s">
        <v>30</v>
      </c>
      <c r="E51" s="75"/>
      <c r="F51" s="77"/>
      <c r="G51" s="75"/>
      <c r="H51" s="77"/>
      <c r="I51" s="75"/>
      <c r="J51" s="77"/>
      <c r="K51" s="78"/>
      <c r="L51" s="77"/>
      <c r="M51" s="78"/>
      <c r="N51" s="77"/>
      <c r="O51" s="78">
        <v>11</v>
      </c>
      <c r="P51" s="77">
        <f>IF(O51="","",VLOOKUP(O51,Tabel!$A$1:$B$106,2,FALSE))</f>
        <v>146</v>
      </c>
      <c r="Q51" s="78"/>
      <c r="R51" s="76"/>
      <c r="S51" s="79"/>
      <c r="T51" s="77"/>
      <c r="U51" s="79"/>
      <c r="V51" s="77"/>
      <c r="W51" s="80">
        <f t="shared" si="12"/>
        <v>146</v>
      </c>
      <c r="X51" s="80">
        <f>IF(COUNT(F51,H51,J51,L51,N51,P51,R51,T51,V51)=7,5,IF(COUNT(F51,H51,J51,L51,N51,P51,R51,T51,V51)=8,15,IF(COUNT(F51,H51,J51,L51,N51,P51,R51,T51,V51)=9,30,0)))</f>
        <v>0</v>
      </c>
      <c r="Y51" s="93">
        <f>SUMPRODUCT(LARGE(AA51:AI51,{1,2,3,4,5,6}))+X51</f>
        <v>146</v>
      </c>
      <c r="Z51" s="115">
        <f t="shared" si="14"/>
        <v>1</v>
      </c>
      <c r="AA51" s="90">
        <f t="shared" si="3"/>
        <v>0</v>
      </c>
      <c r="AB51" s="90">
        <f t="shared" si="4"/>
        <v>0</v>
      </c>
      <c r="AC51" s="89">
        <f t="shared" si="5"/>
        <v>0</v>
      </c>
      <c r="AD51" s="89">
        <f t="shared" si="6"/>
        <v>0</v>
      </c>
      <c r="AE51" s="90">
        <f t="shared" si="7"/>
        <v>0</v>
      </c>
      <c r="AF51" s="90">
        <f t="shared" si="8"/>
        <v>146</v>
      </c>
      <c r="AG51" s="90">
        <f t="shared" si="9"/>
        <v>0</v>
      </c>
      <c r="AH51" s="90">
        <f t="shared" si="10"/>
        <v>0</v>
      </c>
      <c r="AI51" s="90">
        <f t="shared" si="11"/>
        <v>0</v>
      </c>
    </row>
    <row r="52" spans="1:35" ht="15.75" customHeight="1">
      <c r="A52" s="12"/>
      <c r="B52" s="26" t="s">
        <v>715</v>
      </c>
      <c r="C52" s="29">
        <v>57</v>
      </c>
      <c r="D52" s="26" t="s">
        <v>40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9"/>
      <c r="R52" s="101"/>
      <c r="S52" s="26">
        <v>12</v>
      </c>
      <c r="T52" s="28">
        <f>IF(S52="","",VLOOKUP(S52,Tabel!$A$1:$B$106,2,FALSE))</f>
        <v>142</v>
      </c>
      <c r="U52" s="26"/>
      <c r="V52" s="26"/>
      <c r="W52" s="86">
        <f t="shared" si="12"/>
        <v>142</v>
      </c>
      <c r="X52" s="86">
        <f>IF(COUNT(F52,H52,J52,L52,N52,P52,R52,T52,V52)=7,5,IF(COUNT(F52,H52,J52,L52,N52,P52,R52,T52,V52)=8,10,IF(COUNT(F52,H52,J52,L52,N52,P52,R52,T52,V52)=9,15,0)))</f>
        <v>0</v>
      </c>
      <c r="Y52" s="96">
        <f>SUMPRODUCT(LARGE(AA52:AI52,{1,2,3,4,5,6}))+X52</f>
        <v>142</v>
      </c>
      <c r="Z52" s="115">
        <f t="shared" si="14"/>
        <v>1</v>
      </c>
      <c r="AA52" s="90">
        <f aca="true" t="shared" si="15" ref="AA52:AA61">F52</f>
        <v>0</v>
      </c>
      <c r="AB52" s="90">
        <f aca="true" t="shared" si="16" ref="AB52:AB61">H52</f>
        <v>0</v>
      </c>
      <c r="AC52" s="89">
        <f aca="true" t="shared" si="17" ref="AC52:AC61">J52</f>
        <v>0</v>
      </c>
      <c r="AD52" s="89">
        <f aca="true" t="shared" si="18" ref="AD52:AD61">L52</f>
        <v>0</v>
      </c>
      <c r="AE52" s="90">
        <f aca="true" t="shared" si="19" ref="AE52:AE61">N52</f>
        <v>0</v>
      </c>
      <c r="AF52" s="90">
        <f aca="true" t="shared" si="20" ref="AF52:AF61">P52</f>
        <v>0</v>
      </c>
      <c r="AG52" s="90">
        <f aca="true" t="shared" si="21" ref="AG52:AG61">R52</f>
        <v>0</v>
      </c>
      <c r="AH52" s="90">
        <f aca="true" t="shared" si="22" ref="AH52:AH61">T52</f>
        <v>142</v>
      </c>
      <c r="AI52" s="90">
        <f aca="true" t="shared" si="23" ref="AI52:AI61">V52</f>
        <v>0</v>
      </c>
    </row>
    <row r="53" spans="1:35" ht="15.75" customHeight="1">
      <c r="A53" s="12"/>
      <c r="B53" s="26" t="s">
        <v>744</v>
      </c>
      <c r="C53" s="29">
        <v>63</v>
      </c>
      <c r="D53" s="26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9"/>
      <c r="R53" s="101"/>
      <c r="S53" s="26"/>
      <c r="T53" s="26"/>
      <c r="U53" s="26">
        <v>13</v>
      </c>
      <c r="V53" s="26">
        <f>IF(U53="","",VLOOKUP(U53,Tabel!$A$1:$B$106,2,FALSE))</f>
        <v>138</v>
      </c>
      <c r="W53" s="86">
        <f t="shared" si="12"/>
        <v>138</v>
      </c>
      <c r="X53" s="86">
        <f>IF(COUNT(F53,H53,J53,L53,N53,P53,R53,T53,V53)=7,5,IF(COUNT(F53,H53,J53,L53,N53,P53,R53,T53,V53)=8,10,IF(COUNT(F53,H53,J53,L53,N53,P53,R53,T53,V53)=9,15,0)))</f>
        <v>0</v>
      </c>
      <c r="Y53" s="96">
        <f>SUMPRODUCT(LARGE(AA53:AI53,{1,2,3,4,5,6}))+X53</f>
        <v>138</v>
      </c>
      <c r="Z53" s="115">
        <f t="shared" si="14"/>
        <v>1</v>
      </c>
      <c r="AA53" s="90">
        <f t="shared" si="15"/>
        <v>0</v>
      </c>
      <c r="AB53" s="90">
        <f t="shared" si="16"/>
        <v>0</v>
      </c>
      <c r="AC53" s="89">
        <f t="shared" si="17"/>
        <v>0</v>
      </c>
      <c r="AD53" s="89">
        <f t="shared" si="18"/>
        <v>0</v>
      </c>
      <c r="AE53" s="90">
        <f t="shared" si="19"/>
        <v>0</v>
      </c>
      <c r="AF53" s="90">
        <f t="shared" si="20"/>
        <v>0</v>
      </c>
      <c r="AG53" s="90">
        <f t="shared" si="21"/>
        <v>0</v>
      </c>
      <c r="AH53" s="90">
        <f t="shared" si="22"/>
        <v>0</v>
      </c>
      <c r="AI53" s="90">
        <f t="shared" si="23"/>
        <v>138</v>
      </c>
    </row>
    <row r="54" spans="1:35" ht="15.75" customHeight="1">
      <c r="A54" s="12"/>
      <c r="B54" s="19" t="s">
        <v>473</v>
      </c>
      <c r="C54" s="36">
        <v>54</v>
      </c>
      <c r="D54" s="37" t="s">
        <v>23</v>
      </c>
      <c r="E54" s="25"/>
      <c r="F54" s="28">
        <f>IF(E54="","",VLOOKUP(E54,Tabel!$A$1:$B$106,2,FALSE))</f>
      </c>
      <c r="G54" s="25"/>
      <c r="H54" s="28">
        <f>IF(G54="","",VLOOKUP(G54,Tabel!$A$1:$B$106,2,FALSE))</f>
      </c>
      <c r="I54" s="25"/>
      <c r="J54" s="28">
        <f>IF(I54="","",VLOOKUP(I54,Tabel!$A$1:$B$106,2,FALSE))</f>
      </c>
      <c r="K54" s="11">
        <v>14</v>
      </c>
      <c r="L54" s="28">
        <f>IF(K54="","",VLOOKUP(K54,Tabel!$A$1:$B$106,2,FALSE))</f>
        <v>134</v>
      </c>
      <c r="M54" s="11"/>
      <c r="N54" s="28"/>
      <c r="O54" s="11"/>
      <c r="P54" s="28"/>
      <c r="Q54" s="11"/>
      <c r="R54" s="42"/>
      <c r="S54" s="12"/>
      <c r="T54" s="28"/>
      <c r="U54" s="12"/>
      <c r="V54" s="28"/>
      <c r="W54" s="86">
        <f t="shared" si="12"/>
        <v>134</v>
      </c>
      <c r="X54" s="86">
        <f>IF(COUNT(F54,H54,J54,L54,N54,P54,R54,T54,V54)=7,5,IF(COUNT(F54,H54,J54,L54,N54,P54,R54,T54,V54)=8,15,IF(COUNT(F54,H54,J54,L54,N54,P54,R54,T54,V54)=9,30,0)))</f>
        <v>0</v>
      </c>
      <c r="Y54" s="96">
        <f>SUMPRODUCT(LARGE(AA54:AI54,{1,2,3,4,5,6}))+X54</f>
        <v>134</v>
      </c>
      <c r="Z54" s="115">
        <f t="shared" si="14"/>
        <v>1</v>
      </c>
      <c r="AA54" s="90">
        <f t="shared" si="15"/>
      </c>
      <c r="AB54" s="90">
        <f t="shared" si="16"/>
      </c>
      <c r="AC54" s="89">
        <f t="shared" si="17"/>
      </c>
      <c r="AD54" s="89">
        <f t="shared" si="18"/>
        <v>134</v>
      </c>
      <c r="AE54" s="90">
        <f t="shared" si="19"/>
        <v>0</v>
      </c>
      <c r="AF54" s="90">
        <f t="shared" si="20"/>
        <v>0</v>
      </c>
      <c r="AG54" s="90">
        <f t="shared" si="21"/>
        <v>0</v>
      </c>
      <c r="AH54" s="90">
        <f t="shared" si="22"/>
        <v>0</v>
      </c>
      <c r="AI54" s="90">
        <f t="shared" si="23"/>
        <v>0</v>
      </c>
    </row>
    <row r="55" spans="1:35" ht="15.75" customHeight="1">
      <c r="A55" s="12"/>
      <c r="B55" s="73" t="s">
        <v>648</v>
      </c>
      <c r="C55" s="75">
        <v>55</v>
      </c>
      <c r="D55" s="73" t="s">
        <v>30</v>
      </c>
      <c r="E55" s="75"/>
      <c r="F55" s="77"/>
      <c r="G55" s="75"/>
      <c r="H55" s="77"/>
      <c r="I55" s="75"/>
      <c r="J55" s="77"/>
      <c r="K55" s="78"/>
      <c r="L55" s="77"/>
      <c r="M55" s="78"/>
      <c r="N55" s="77"/>
      <c r="O55" s="78">
        <v>15</v>
      </c>
      <c r="P55" s="77">
        <f>IF(O55="","",VLOOKUP(O55,Tabel!$A$1:$B$106,2,FALSE))</f>
        <v>130</v>
      </c>
      <c r="Q55" s="78"/>
      <c r="R55" s="77"/>
      <c r="S55" s="79"/>
      <c r="T55" s="76"/>
      <c r="U55" s="79"/>
      <c r="V55" s="77"/>
      <c r="W55" s="80">
        <f t="shared" si="12"/>
        <v>130</v>
      </c>
      <c r="X55" s="80">
        <f>IF(COUNT(F55,H55,J55,L55,N55,P55,R55,T55,V55)=7,5,IF(COUNT(F55,H55,J55,L55,N55,P55,R55,T55,V55)=8,15,IF(COUNT(F55,H55,J55,L55,N55,P55,R55,T55,V55)=9,30,0)))</f>
        <v>0</v>
      </c>
      <c r="Y55" s="93">
        <f>SUMPRODUCT(LARGE(AA55:AI55,{1,2,3,4,5,6}))+X55</f>
        <v>130</v>
      </c>
      <c r="Z55" s="115">
        <f t="shared" si="14"/>
        <v>1</v>
      </c>
      <c r="AA55" s="90">
        <f t="shared" si="15"/>
        <v>0</v>
      </c>
      <c r="AB55" s="90">
        <f t="shared" si="16"/>
        <v>0</v>
      </c>
      <c r="AC55" s="89">
        <f t="shared" si="17"/>
        <v>0</v>
      </c>
      <c r="AD55" s="89">
        <f t="shared" si="18"/>
        <v>0</v>
      </c>
      <c r="AE55" s="90">
        <f t="shared" si="19"/>
        <v>0</v>
      </c>
      <c r="AF55" s="90">
        <f t="shared" si="20"/>
        <v>130</v>
      </c>
      <c r="AG55" s="90">
        <f t="shared" si="21"/>
        <v>0</v>
      </c>
      <c r="AH55" s="90">
        <f t="shared" si="22"/>
        <v>0</v>
      </c>
      <c r="AI55" s="90">
        <f t="shared" si="23"/>
        <v>0</v>
      </c>
    </row>
    <row r="56" spans="1:35" ht="15.75" customHeight="1">
      <c r="A56" s="12"/>
      <c r="B56" s="73" t="s">
        <v>746</v>
      </c>
      <c r="C56" s="75">
        <v>54</v>
      </c>
      <c r="D56" s="73" t="s">
        <v>30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5"/>
      <c r="R56" s="73"/>
      <c r="S56" s="73"/>
      <c r="T56" s="113"/>
      <c r="U56" s="73">
        <v>15</v>
      </c>
      <c r="V56" s="73">
        <f>IF(U56="","",VLOOKUP(U56,Tabel!$A$1:$B$106,2,FALSE))</f>
        <v>130</v>
      </c>
      <c r="W56" s="80">
        <f t="shared" si="12"/>
        <v>130</v>
      </c>
      <c r="X56" s="80">
        <f>IF(COUNT(F56,H56,J56,L56,N56,P56,R56,T56,V56)=7,5,IF(COUNT(F56,H56,J56,L56,N56,P56,R56,T56,V56)=8,10,IF(COUNT(F56,H56,J56,L56,N56,P56,R56,T56,V56)=9,15,0)))</f>
        <v>0</v>
      </c>
      <c r="Y56" s="93">
        <f>SUMPRODUCT(LARGE(AA56:AI56,{1,2,3,4,5,6}))+X56</f>
        <v>130</v>
      </c>
      <c r="Z56" s="115">
        <f t="shared" si="14"/>
        <v>1</v>
      </c>
      <c r="AA56" s="90">
        <f t="shared" si="15"/>
        <v>0</v>
      </c>
      <c r="AB56" s="90">
        <f t="shared" si="16"/>
        <v>0</v>
      </c>
      <c r="AC56" s="89">
        <f t="shared" si="17"/>
        <v>0</v>
      </c>
      <c r="AD56" s="89">
        <f t="shared" si="18"/>
        <v>0</v>
      </c>
      <c r="AE56" s="90">
        <f t="shared" si="19"/>
        <v>0</v>
      </c>
      <c r="AF56" s="90">
        <f t="shared" si="20"/>
        <v>0</v>
      </c>
      <c r="AG56" s="90">
        <f t="shared" si="21"/>
        <v>0</v>
      </c>
      <c r="AH56" s="90">
        <f t="shared" si="22"/>
        <v>0</v>
      </c>
      <c r="AI56" s="90">
        <f t="shared" si="23"/>
        <v>130</v>
      </c>
    </row>
    <row r="57" spans="1:35" ht="15.75" customHeight="1">
      <c r="A57" s="12"/>
      <c r="B57" s="26" t="s">
        <v>747</v>
      </c>
      <c r="C57" s="29">
        <v>57</v>
      </c>
      <c r="D57" s="26" t="s">
        <v>33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9"/>
      <c r="R57" s="26"/>
      <c r="S57" s="26"/>
      <c r="T57" s="101"/>
      <c r="U57" s="26">
        <v>16</v>
      </c>
      <c r="V57" s="26">
        <f>IF(U57="","",VLOOKUP(U57,Tabel!$A$1:$B$106,2,FALSE))</f>
        <v>126</v>
      </c>
      <c r="W57" s="86">
        <f t="shared" si="12"/>
        <v>126</v>
      </c>
      <c r="X57" s="86">
        <f>IF(COUNT(F57,H57,J57,L57,N57,P57,R57,T57,V57)=7,5,IF(COUNT(F57,H57,J57,L57,N57,P57,R57,T57,V57)=8,10,IF(COUNT(F57,H57,J57,L57,N57,P57,R57,T57,V57)=9,15,0)))</f>
        <v>0</v>
      </c>
      <c r="Y57" s="96">
        <f>SUMPRODUCT(LARGE(AA57:AI57,{1,2,3,4,5,6}))+X57</f>
        <v>126</v>
      </c>
      <c r="Z57" s="115">
        <f t="shared" si="14"/>
        <v>1</v>
      </c>
      <c r="AA57" s="90">
        <f t="shared" si="15"/>
        <v>0</v>
      </c>
      <c r="AB57" s="90">
        <f t="shared" si="16"/>
        <v>0</v>
      </c>
      <c r="AC57" s="89">
        <f t="shared" si="17"/>
        <v>0</v>
      </c>
      <c r="AD57" s="89">
        <f t="shared" si="18"/>
        <v>0</v>
      </c>
      <c r="AE57" s="90">
        <f t="shared" si="19"/>
        <v>0</v>
      </c>
      <c r="AF57" s="90">
        <f t="shared" si="20"/>
        <v>0</v>
      </c>
      <c r="AG57" s="90">
        <f t="shared" si="21"/>
        <v>0</v>
      </c>
      <c r="AH57" s="90">
        <f t="shared" si="22"/>
        <v>0</v>
      </c>
      <c r="AI57" s="90">
        <f t="shared" si="23"/>
        <v>126</v>
      </c>
    </row>
    <row r="58" spans="1:35" ht="15.75" customHeight="1">
      <c r="A58" s="12"/>
      <c r="B58" s="19" t="s">
        <v>177</v>
      </c>
      <c r="C58" s="36">
        <v>60</v>
      </c>
      <c r="D58" s="37" t="s">
        <v>36</v>
      </c>
      <c r="E58" s="25"/>
      <c r="F58" s="28">
        <f>IF(E58="","",VLOOKUP(E58,Tabel!$A$1:$B$106,2,FALSE))</f>
      </c>
      <c r="G58" s="25">
        <v>17</v>
      </c>
      <c r="H58" s="28">
        <f>IF(G58="","",VLOOKUP(G58,Tabel!$A$1:$B$106,2,FALSE))</f>
        <v>122</v>
      </c>
      <c r="I58" s="25"/>
      <c r="J58" s="28">
        <f>IF(I58="","",VLOOKUP(I58,Tabel!$A$1:$B$106,2,FALSE))</f>
      </c>
      <c r="K58" s="11"/>
      <c r="L58" s="28">
        <f>IF(K58="","",VLOOKUP(K58,Tabel!$A$1:$B$106,2,FALSE))</f>
      </c>
      <c r="M58" s="11"/>
      <c r="N58" s="28"/>
      <c r="O58" s="11"/>
      <c r="P58" s="28"/>
      <c r="Q58" s="11"/>
      <c r="R58" s="28"/>
      <c r="S58" s="12"/>
      <c r="T58" s="28"/>
      <c r="U58" s="12"/>
      <c r="V58" s="28"/>
      <c r="W58" s="86">
        <f t="shared" si="12"/>
        <v>122</v>
      </c>
      <c r="X58" s="86">
        <f>IF(COUNT(F58,H58,J58,L58,N58,P58,R58,T58,V58)=7,5,IF(COUNT(F58,H58,J58,L58,N58,P58,R58,T58,V58)=8,15,IF(COUNT(F58,H58,J58,L58,N58,P58,R58,T58,V58)=9,30,0)))</f>
        <v>0</v>
      </c>
      <c r="Y58" s="96">
        <f>SUMPRODUCT(LARGE(AA58:AI58,{1,2,3,4,5,6}))+X58</f>
        <v>122</v>
      </c>
      <c r="Z58" s="115">
        <f t="shared" si="14"/>
        <v>1</v>
      </c>
      <c r="AA58" s="90">
        <f t="shared" si="15"/>
      </c>
      <c r="AB58" s="90">
        <f t="shared" si="16"/>
        <v>122</v>
      </c>
      <c r="AC58" s="89">
        <f t="shared" si="17"/>
      </c>
      <c r="AD58" s="89">
        <f t="shared" si="18"/>
      </c>
      <c r="AE58" s="90">
        <f t="shared" si="19"/>
        <v>0</v>
      </c>
      <c r="AF58" s="90">
        <f t="shared" si="20"/>
        <v>0</v>
      </c>
      <c r="AG58" s="90">
        <f t="shared" si="21"/>
        <v>0</v>
      </c>
      <c r="AH58" s="90">
        <f t="shared" si="22"/>
        <v>0</v>
      </c>
      <c r="AI58" s="90">
        <f t="shared" si="23"/>
        <v>0</v>
      </c>
    </row>
    <row r="59" spans="1:35" ht="15.75" customHeight="1">
      <c r="A59" s="12"/>
      <c r="B59" s="26" t="s">
        <v>717</v>
      </c>
      <c r="C59" s="29">
        <v>54</v>
      </c>
      <c r="D59" s="26" t="s">
        <v>25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9"/>
      <c r="R59" s="26"/>
      <c r="S59" s="26">
        <v>17</v>
      </c>
      <c r="T59" s="28">
        <f>IF(S59="","",VLOOKUP(S59,Tabel!$A$1:$B$106,2,FALSE))</f>
        <v>122</v>
      </c>
      <c r="U59" s="26"/>
      <c r="V59" s="26"/>
      <c r="W59" s="86">
        <f t="shared" si="12"/>
        <v>122</v>
      </c>
      <c r="X59" s="86">
        <f>IF(COUNT(F59,H59,J59,L59,N59,P59,R59,T59,V59)=7,5,IF(COUNT(F59,H59,J59,L59,N59,P59,R59,T59,V59)=8,10,IF(COUNT(F59,H59,J59,L59,N59,P59,R59,T59,V59)=9,15,0)))</f>
        <v>0</v>
      </c>
      <c r="Y59" s="96">
        <f>SUMPRODUCT(LARGE(AA59:AI59,{1,2,3,4,5,6}))+X59</f>
        <v>122</v>
      </c>
      <c r="Z59" s="115">
        <f t="shared" si="14"/>
        <v>1</v>
      </c>
      <c r="AA59" s="90">
        <f t="shared" si="15"/>
        <v>0</v>
      </c>
      <c r="AB59" s="90">
        <f t="shared" si="16"/>
        <v>0</v>
      </c>
      <c r="AC59" s="89">
        <f t="shared" si="17"/>
        <v>0</v>
      </c>
      <c r="AD59" s="89">
        <f t="shared" si="18"/>
        <v>0</v>
      </c>
      <c r="AE59" s="90">
        <f t="shared" si="19"/>
        <v>0</v>
      </c>
      <c r="AF59" s="90">
        <f t="shared" si="20"/>
        <v>0</v>
      </c>
      <c r="AG59" s="90">
        <f t="shared" si="21"/>
        <v>0</v>
      </c>
      <c r="AH59" s="90">
        <f t="shared" si="22"/>
        <v>122</v>
      </c>
      <c r="AI59" s="90">
        <f t="shared" si="23"/>
        <v>0</v>
      </c>
    </row>
    <row r="60" spans="1:35" ht="15.75" customHeight="1">
      <c r="A60" s="12"/>
      <c r="B60" s="73" t="s">
        <v>156</v>
      </c>
      <c r="C60" s="75">
        <v>62</v>
      </c>
      <c r="D60" s="73" t="s">
        <v>30</v>
      </c>
      <c r="E60" s="75"/>
      <c r="F60" s="77">
        <f>IF(E60="","",VLOOKUP(E60,Tabel!$A$1:$B$106,2,FALSE))</f>
      </c>
      <c r="G60" s="75"/>
      <c r="H60" s="77">
        <f>IF(G60="","",VLOOKUP(G60,Tabel!$A$1:$B$106,2,FALSE))</f>
      </c>
      <c r="I60" s="75">
        <v>18</v>
      </c>
      <c r="J60" s="77">
        <f>IF(I60="","",VLOOKUP(I60,Tabel!$A$1:$B$106,2,FALSE))</f>
        <v>118</v>
      </c>
      <c r="K60" s="78"/>
      <c r="L60" s="77">
        <f>IF(K60="","",VLOOKUP(K60,Tabel!$A$1:$B$106,2,FALSE))</f>
      </c>
      <c r="M60" s="78"/>
      <c r="N60" s="77"/>
      <c r="O60" s="78"/>
      <c r="P60" s="77"/>
      <c r="Q60" s="78"/>
      <c r="R60" s="77"/>
      <c r="S60" s="79"/>
      <c r="T60" s="77"/>
      <c r="U60" s="79"/>
      <c r="V60" s="77"/>
      <c r="W60" s="80">
        <f t="shared" si="12"/>
        <v>118</v>
      </c>
      <c r="X60" s="80">
        <f>IF(COUNT(F60,H60,J60,L60,N60,P60,R60,T60,V60)=7,5,IF(COUNT(F60,H60,J60,L60,N60,P60,R60,T60,V60)=8,15,IF(COUNT(F60,H60,J60,L60,N60,P60,R60,T60,V60)=9,30,0)))</f>
        <v>0</v>
      </c>
      <c r="Y60" s="93">
        <f>SUMPRODUCT(LARGE(AA60:AI60,{1,2,3,4,5,6}))+X60</f>
        <v>118</v>
      </c>
      <c r="Z60" s="115">
        <f t="shared" si="14"/>
        <v>1</v>
      </c>
      <c r="AA60" s="90">
        <f t="shared" si="15"/>
      </c>
      <c r="AB60" s="90">
        <f t="shared" si="16"/>
      </c>
      <c r="AC60" s="89">
        <f t="shared" si="17"/>
        <v>118</v>
      </c>
      <c r="AD60" s="89">
        <f t="shared" si="18"/>
      </c>
      <c r="AE60" s="90">
        <f t="shared" si="19"/>
        <v>0</v>
      </c>
      <c r="AF60" s="90">
        <f t="shared" si="20"/>
        <v>0</v>
      </c>
      <c r="AG60" s="90">
        <f t="shared" si="21"/>
        <v>0</v>
      </c>
      <c r="AH60" s="90">
        <f t="shared" si="22"/>
        <v>0</v>
      </c>
      <c r="AI60" s="90">
        <f t="shared" si="23"/>
        <v>0</v>
      </c>
    </row>
    <row r="61" spans="1:35" ht="15.75" customHeight="1">
      <c r="A61" s="12"/>
      <c r="B61" s="19" t="s">
        <v>686</v>
      </c>
      <c r="C61" s="29">
        <v>60</v>
      </c>
      <c r="D61" s="19" t="s">
        <v>658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9">
        <v>18</v>
      </c>
      <c r="R61" s="28">
        <f>IF(Q61="","",VLOOKUP(Q61,Tabel!$A$1:$B$106,2,FALSE))</f>
        <v>118</v>
      </c>
      <c r="S61" s="26"/>
      <c r="T61" s="26"/>
      <c r="U61" s="26"/>
      <c r="V61" s="26"/>
      <c r="W61" s="86">
        <f t="shared" si="12"/>
        <v>118</v>
      </c>
      <c r="X61" s="86">
        <f>IF(COUNT(F61,H61,J61,L61,N61,P61,R61,T61,V61)=7,5,IF(COUNT(F61,H61,J61,L61,N61,P61,R61,T61,V61)=8,10,IF(COUNT(F61,H61,J61,L61,N61,P61,R61,T61,V61)=9,15,0)))</f>
        <v>0</v>
      </c>
      <c r="Y61" s="96">
        <f>SUMPRODUCT(LARGE(AA61:AI61,{1,2,3,4,5,6}))+X61</f>
        <v>118</v>
      </c>
      <c r="Z61" s="115">
        <f t="shared" si="14"/>
        <v>1</v>
      </c>
      <c r="AA61" s="90">
        <f t="shared" si="15"/>
        <v>0</v>
      </c>
      <c r="AB61" s="90">
        <f t="shared" si="16"/>
        <v>0</v>
      </c>
      <c r="AC61" s="89">
        <f t="shared" si="17"/>
        <v>0</v>
      </c>
      <c r="AD61" s="89">
        <f t="shared" si="18"/>
        <v>0</v>
      </c>
      <c r="AE61" s="90">
        <f t="shared" si="19"/>
        <v>0</v>
      </c>
      <c r="AF61" s="90">
        <f t="shared" si="20"/>
        <v>0</v>
      </c>
      <c r="AG61" s="90">
        <f t="shared" si="21"/>
        <v>118</v>
      </c>
      <c r="AH61" s="90">
        <f t="shared" si="22"/>
        <v>0</v>
      </c>
      <c r="AI61" s="90">
        <f t="shared" si="23"/>
        <v>0</v>
      </c>
    </row>
    <row r="62" spans="1:35" ht="15.75" customHeight="1">
      <c r="A62" s="12"/>
      <c r="B62" s="19" t="s">
        <v>749</v>
      </c>
      <c r="C62" s="29">
        <v>63</v>
      </c>
      <c r="D62" s="26" t="s">
        <v>33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9"/>
      <c r="R62" s="26"/>
      <c r="S62" s="26"/>
      <c r="T62" s="26"/>
      <c r="U62" s="19">
        <v>18</v>
      </c>
      <c r="V62" s="26">
        <f>IF(U62="","",VLOOKUP(U62,Tabel!$A$1:$B$106,2,FALSE))</f>
        <v>118</v>
      </c>
      <c r="W62" s="86">
        <f t="shared" si="12"/>
        <v>118</v>
      </c>
      <c r="X62" s="86">
        <f>IF(COUNT(F62,H62,J62,L62,N62,P62,R62,T62,V62)=7,5,IF(COUNT(F62,H62,J62,L62,N62,P62,R62,T62,V62)=8,10,IF(COUNT(F62,H62,J62,L62,N62,P62,R62,T62,V62)=9,15,0)))</f>
        <v>0</v>
      </c>
      <c r="Y62" s="96">
        <f>SUMPRODUCT(LARGE(AA62:AI62,{1,2,3,4,5,6}))+X62</f>
        <v>118</v>
      </c>
      <c r="Z62" s="115">
        <f t="shared" si="14"/>
        <v>1</v>
      </c>
      <c r="AA62" s="90">
        <f>F62</f>
        <v>0</v>
      </c>
      <c r="AB62" s="90">
        <f>H62</f>
        <v>0</v>
      </c>
      <c r="AC62" s="89">
        <f>J62</f>
        <v>0</v>
      </c>
      <c r="AD62" s="89">
        <f>L62</f>
        <v>0</v>
      </c>
      <c r="AE62" s="90">
        <f>N62</f>
        <v>0</v>
      </c>
      <c r="AF62" s="90">
        <f>P62</f>
        <v>0</v>
      </c>
      <c r="AG62" s="90">
        <f>R62</f>
        <v>0</v>
      </c>
      <c r="AH62" s="90">
        <f>T62</f>
        <v>0</v>
      </c>
      <c r="AI62" s="90">
        <f>V62</f>
        <v>118</v>
      </c>
    </row>
    <row r="63" spans="1:35" ht="15.75" customHeight="1">
      <c r="A63" s="12"/>
      <c r="B63" s="19" t="s">
        <v>688</v>
      </c>
      <c r="C63" s="29">
        <v>63</v>
      </c>
      <c r="D63" s="19" t="s">
        <v>658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9">
        <v>19</v>
      </c>
      <c r="R63" s="28">
        <f>IF(Q63="","",VLOOKUP(Q63,Tabel!$A$1:$B$106,2,FALSE))</f>
        <v>114</v>
      </c>
      <c r="S63" s="26"/>
      <c r="T63" s="26"/>
      <c r="U63" s="26"/>
      <c r="V63" s="26"/>
      <c r="W63" s="86">
        <f t="shared" si="12"/>
        <v>114</v>
      </c>
      <c r="X63" s="86">
        <f>IF(COUNT(F63,H63,J63,L63,N63,P63,R63,T63,V63)=7,5,IF(COUNT(F63,H63,J63,L63,N63,P63,R63,T63,V63)=8,10,IF(COUNT(F63,H63,J63,L63,N63,P63,R63,T63,V63)=9,15,0)))</f>
        <v>0</v>
      </c>
      <c r="Y63" s="96">
        <f>SUMPRODUCT(LARGE(AA63:AI63,{1,2,3,4,5,6}))+X63</f>
        <v>114</v>
      </c>
      <c r="Z63" s="115">
        <f t="shared" si="14"/>
        <v>1</v>
      </c>
      <c r="AA63" s="90">
        <f>F63</f>
        <v>0</v>
      </c>
      <c r="AB63" s="90">
        <f>H63</f>
        <v>0</v>
      </c>
      <c r="AC63" s="89">
        <f>J63</f>
        <v>0</v>
      </c>
      <c r="AD63" s="89">
        <f>L63</f>
        <v>0</v>
      </c>
      <c r="AE63" s="90">
        <f>N63</f>
        <v>0</v>
      </c>
      <c r="AF63" s="90">
        <f>P63</f>
        <v>0</v>
      </c>
      <c r="AG63" s="90">
        <f>R63</f>
        <v>114</v>
      </c>
      <c r="AH63" s="90">
        <f>T63</f>
        <v>0</v>
      </c>
      <c r="AI63" s="90">
        <f>V63</f>
        <v>0</v>
      </c>
    </row>
  </sheetData>
  <sheetProtection/>
  <mergeCells count="2">
    <mergeCell ref="U7:Y8"/>
    <mergeCell ref="C9:D9"/>
  </mergeCells>
  <conditionalFormatting sqref="Y20:Y32 Y34:Y36 Y38 Y40:Y42 W40:W42 W38 W34:W36 W45:W63 W20:W32 Y45:Y63 Y9:Y18 W9:W18">
    <cfRule type="cellIs" priority="1" dxfId="0" operator="equal" stopIfTrue="1">
      <formula>0</formula>
    </cfRule>
  </conditionalFormatting>
  <conditionalFormatting sqref="Y33 Y37 Y39 Y43:Y44 W43:W44 W39 W37 W33 W19 Y19">
    <cfRule type="cellIs" priority="2" dxfId="1" operator="equal" stopIfTrue="1">
      <formula>0</formula>
    </cfRule>
  </conditionalFormatting>
  <hyperlinks>
    <hyperlink ref="U7" r:id="rId1" display="WWW.ATLA.BE"/>
  </hyperlinks>
  <printOptions/>
  <pageMargins left="0.2362204724409449" right="0.2362204724409449" top="0.35433070866141736" bottom="0.35433070866141736" header="0" footer="0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 Bergh</dc:creator>
  <cp:keywords/>
  <dc:description/>
  <cp:lastModifiedBy>hbulte</cp:lastModifiedBy>
  <cp:lastPrinted>2007-11-11T15:19:54Z</cp:lastPrinted>
  <dcterms:created xsi:type="dcterms:W3CDTF">2004-01-04T19:21:29Z</dcterms:created>
  <dcterms:modified xsi:type="dcterms:W3CDTF">2009-02-16T16:45:23Z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